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HernandezL\Documents\EAO. MA. LORENA RODRIGUEZ GARCIA\LICITACIONES 2022\1.- PAQ REV CONTRALORIA\LO-23 PAV LOS SAUCES\"/>
    </mc:Choice>
  </mc:AlternateContent>
  <xr:revisionPtr revIDLastSave="0" documentId="13_ncr:1_{C406B20C-E88B-4356-A75D-6735FD4213F0}" xr6:coauthVersionLast="47" xr6:coauthVersionMax="47" xr10:uidLastSave="{00000000-0000-0000-0000-000000000000}"/>
  <bookViews>
    <workbookView xWindow="-120" yWindow="-120" windowWidth="29040" windowHeight="15840" tabRatio="826" activeTab="2" xr2:uid="{00000000-000D-0000-FFFF-FFFF00000000}"/>
  </bookViews>
  <sheets>
    <sheet name="PAVIMENTOS" sheetId="49" r:id="rId1"/>
    <sheet name="SERVICIOS" sheetId="50" r:id="rId2"/>
    <sheet name="RESUMEN" sheetId="51" r:id="rId3"/>
  </sheets>
  <definedNames>
    <definedName name="_xlnm._FilterDatabase" localSheetId="0" hidden="1">PAVIMENTOS!$A$7:$F$93</definedName>
    <definedName name="_xlnm._FilterDatabase" localSheetId="1" hidden="1">SERVICIOS!$A$7:$F$80</definedName>
    <definedName name="_xlnm.Print_Area" localSheetId="0">PAVIMENTOS!$A$1:$F$102</definedName>
    <definedName name="_xlnm.Print_Area" localSheetId="1">SERVICIOS!$A$1:$F$89</definedName>
    <definedName name="_xlnm.Print_Titles" localSheetId="0">PAVIMENTOS!$1:$7</definedName>
    <definedName name="_xlnm.Print_Titles" localSheetId="1">SERVICIOS!$1:$7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3" i="50" l="1"/>
  <c r="F29" i="50"/>
  <c r="F26" i="50"/>
  <c r="F23" i="50"/>
  <c r="F20" i="50"/>
  <c r="F17" i="50"/>
  <c r="F14" i="50"/>
  <c r="F41" i="49"/>
  <c r="F38" i="49"/>
  <c r="F32" i="49"/>
  <c r="F9" i="50"/>
  <c r="F12" i="50" s="1"/>
  <c r="F77" i="50"/>
  <c r="F80" i="50" s="1"/>
  <c r="F72" i="50"/>
  <c r="F69" i="50"/>
  <c r="F66" i="50"/>
  <c r="F63" i="50"/>
  <c r="F60" i="50"/>
  <c r="F57" i="50"/>
  <c r="F54" i="50"/>
  <c r="F51" i="50"/>
  <c r="F48" i="50"/>
  <c r="F45" i="50"/>
  <c r="F42" i="50"/>
  <c r="F39" i="50"/>
  <c r="F90" i="49"/>
  <c r="F87" i="49"/>
  <c r="F84" i="49"/>
  <c r="F81" i="49"/>
  <c r="F78" i="49"/>
  <c r="F75" i="49"/>
  <c r="F72" i="49"/>
  <c r="F69" i="49"/>
  <c r="F66" i="49"/>
  <c r="F63" i="49"/>
  <c r="F58" i="49"/>
  <c r="F55" i="49"/>
  <c r="F52" i="49"/>
  <c r="F49" i="49"/>
  <c r="F46" i="49"/>
  <c r="F43" i="49"/>
  <c r="F35" i="49"/>
  <c r="F26" i="49"/>
  <c r="F23" i="49"/>
  <c r="F18" i="49"/>
  <c r="F15" i="49"/>
  <c r="F12" i="49"/>
  <c r="F9" i="49"/>
  <c r="F37" i="50" l="1"/>
  <c r="F82" i="50" s="1"/>
  <c r="F61" i="49"/>
  <c r="F75" i="50"/>
  <c r="F93" i="49"/>
  <c r="C16" i="51" l="1"/>
  <c r="F30" i="49"/>
  <c r="F21" i="49"/>
  <c r="F83" i="50" l="1"/>
  <c r="F84" i="50" s="1"/>
  <c r="F95" i="49"/>
  <c r="C12" i="51" s="1"/>
  <c r="C19" i="51" s="1"/>
  <c r="C20" i="51" s="1"/>
  <c r="C21" i="51" s="1"/>
  <c r="F96" i="49" l="1"/>
  <c r="F97" i="49" s="1"/>
</calcChain>
</file>

<file path=xl/sharedStrings.xml><?xml version="1.0" encoding="utf-8"?>
<sst xmlns="http://schemas.openxmlformats.org/spreadsheetml/2006/main" count="309" uniqueCount="132">
  <si>
    <t xml:space="preserve">TOTAL CON LETRA (INCLUYE I.V.A.):       </t>
  </si>
  <si>
    <t>CANTIDAD</t>
  </si>
  <si>
    <t>IMPORTE</t>
  </si>
  <si>
    <t>SUBTOTAL</t>
  </si>
  <si>
    <t>TOTAL</t>
  </si>
  <si>
    <t>CLAVE</t>
  </si>
  <si>
    <t>M2</t>
  </si>
  <si>
    <t>M3</t>
  </si>
  <si>
    <t>TERRACERIAS</t>
  </si>
  <si>
    <t>PAV</t>
  </si>
  <si>
    <t>TRABAJOS VARIOS</t>
  </si>
  <si>
    <t>ML</t>
  </si>
  <si>
    <t>PZA</t>
  </si>
  <si>
    <t>SEÑALAMIENTO PERMANENTE</t>
  </si>
  <si>
    <t>BANQUETAS Y GUARNICIONES</t>
  </si>
  <si>
    <t>EXC004</t>
  </si>
  <si>
    <t>TER001</t>
  </si>
  <si>
    <t>BAN001</t>
  </si>
  <si>
    <t>SP001</t>
  </si>
  <si>
    <t>SP043</t>
  </si>
  <si>
    <t>SP008</t>
  </si>
  <si>
    <t>TV099</t>
  </si>
  <si>
    <t>JAR001</t>
  </si>
  <si>
    <t>TER002</t>
  </si>
  <si>
    <t>PAV001</t>
  </si>
  <si>
    <t>SP002</t>
  </si>
  <si>
    <t>SP003</t>
  </si>
  <si>
    <t>SP005</t>
  </si>
  <si>
    <t>LIM001</t>
  </si>
  <si>
    <t>PAVIMENTOS</t>
  </si>
  <si>
    <t>LIMPIEZA GRUESA Y FINA DURANTE Y AL FINAL DE LOS TRABAJOS. INC. MANO DE OBRA, HERRAMIENTA Y EQUIPO, MATERIALES, LAVADO, SECADOS Y TODO LO NECESARIO PARA SU CORRECTA EJECUCION.</t>
  </si>
  <si>
    <t>SAUCES</t>
  </si>
  <si>
    <t>CL-PAV051</t>
  </si>
  <si>
    <t>PAV040</t>
  </si>
  <si>
    <t xml:space="preserve"> CALLE:</t>
  </si>
  <si>
    <t>COMUNIDAD LAS PILITAS, ESCALERILLAS</t>
  </si>
  <si>
    <t>PAVIMENTACIÓN CON CONCRETO ASFALTICO DE  CALLE SAUCES TRAMO DE CALLE EUCALIPTOS A CALLE LA CASCADA</t>
  </si>
  <si>
    <t>MAMPOSTERIA DE PIEDRA DE LA REGION ASENTADA CON MORTERO CEMENTO/CAL/ARENA, PROPORCION 1:2:6 EN CIMENTACION. (MURO DE CONTENCION)</t>
  </si>
  <si>
    <t>EXCMEC-03</t>
  </si>
  <si>
    <t>PRE004</t>
  </si>
  <si>
    <t>CIM003</t>
  </si>
  <si>
    <t>MUR080</t>
  </si>
  <si>
    <t>LOS220</t>
  </si>
  <si>
    <t>CAM220</t>
  </si>
  <si>
    <t>PLANTILLA DE CONCRETO SIMPLE F`C= 100 KG/CM2 HECHO EN OBRA CON REVOLVEDORA, T.M.A. 3/4”, DE 5.0 CM. DE ESPESOR, RESISTENCIA NORMAL. INCLUYE: SUMINISTRO, COLOCACIÓN, MATERIALES, MANO DE OBRA, HERRAMIENTA, EQUIPO Y TODO LO NECESARIO PARA LA CORRECTA EJECUCIÓN DEL CONCEPTO. (P.U.C.T.T...- POR UNIDAD DE CONCEPTO DE TRABAJO TERMINADO). (ALCANTARILLA PLUVIAL)</t>
  </si>
  <si>
    <t>ZONA NO DELEGACIONAL, SAN LUIS POTOSI, S.L.P.</t>
  </si>
  <si>
    <t>H.AYUNTAMIENTO DE SAN LUIS POTOSÍ, S.L.P.</t>
  </si>
  <si>
    <t>OBRA:</t>
  </si>
  <si>
    <t xml:space="preserve"> COLONIA:</t>
  </si>
  <si>
    <t xml:space="preserve"> ZONA:</t>
  </si>
  <si>
    <t>DESCRIPCION</t>
  </si>
  <si>
    <t>UNI</t>
  </si>
  <si>
    <t>P.U.</t>
  </si>
  <si>
    <t>SUMA</t>
  </si>
  <si>
    <t>16% IVA</t>
  </si>
  <si>
    <t>SONDEO PARA LOCALIZACION DE INFRAESTRUCTURA DE RED DE AGUA POTABLE EN CRUCEROS Y ZONA DE BOCACALLES (SECCION DE 1.5X1.5M Y PROFUNDIDAD VARIABLE), INC. MANO DE OBRA, HERRAMIENTA Y EQUIPO, MATERIALES, DEMOLICIONES, EXCAVACIONES MANUALES, PROTECCION EN LA ZONA DE LOS TRABAJOS, RELLENOS Y TODO LO NECESARIO PARA SU CORRECTA EJECUCION.</t>
  </si>
  <si>
    <t>ZAMPEADO CON DE PIEDRA DE LA REGION, JUNTEADA CON MORTERO CEMENTO ARENA 1:5,  INCLUYE EXCAVACION   HASTA TERRENO FIRME, ACARREOS DENTRO DE LA OBRA, MATERIALES, EQUIPO , HERRAMIENTA Y MANO DE OBRA. ( P.U.C.T.T PRECIO POR UNIDAD DE CONCEPTO DE TRABAJO TERMINADO). (ALCANTARILLA PLUVIAL)</t>
  </si>
  <si>
    <t xml:space="preserve">SUM. Y COL. DE FRANJA DE PINTURA DE 40 CM DE ANCHO DE COLOR AMARILLO (LINEA CONTINUA) EN ZONA DE PASO PEATONAL, INCLUYE: PINTURA TERMOPLASTICA, MICROESFERA DE VIDRIO REFLEJANTE, MANO DE OBRA, LIMPIEZA DEL AREA DE TRABAJO, TRAZO. P.U.C.T.T. </t>
  </si>
  <si>
    <t>GUARNICION DE CONCRETO SIMPLE F'C=150KG/CM2-T.M.A.3/4" RESISTENCIA NORMAL, SECCION TRAPEZOIDAL 15-20X40CM. INC.:EXCAVACIONES, SOBRE EXCAVACIONES, RETIRO DE MATERIAL FUERA DE LA OBRA, COMPACTACION DEL AREA DE DESPLANTE, TRAZO, NIVELACION Y PREPARACION DEL AREA DE DESPLANTE, CIMBRA METALICA, COLADO, VIBRADO POR INMERSION, DESCIMBRADO Y JUNTAS DE DILATACION @ 3M CON CELOTEX ASFALTADO, ACABADO APARENTE, ARISTA EXTERIOR REDONDEADA, PRUEBAS DE LABORATORIO LAS NECESARIAS Y LIMPIEZA FINAL. (P.U.C.T.T.)</t>
  </si>
  <si>
    <t>RIEGO DE IMPREGNACIÓN DE BASE HIDRAULICA CON EMULSIÓN ASFÁLTICA PARA IMPREGNACION A RAZÓN DE 1.50 LT/M2, INCLUYE ARENA PARA PROTECCION DE BASE, SUMINISTRO DE MATERIALES, ACARREOS, MAQUINARÍA, MANO DE OBRA, EQUIPO Y HERRAMIENTA.  (P.U.C.T.T. POR UNIDAD DE CONCEPTO DE TRABAJO TERMINADO.)</t>
  </si>
  <si>
    <t>SUMINISTRO Y COLOCACIÓN DE CARPETA ASFÁLTICA DE 5 CMS. DE ESPESOR , COMPACTADA AL 95% DE SU MASA VOLUMÉTRICA MÁXIMA CORRESPONDIENTE, TAMAÑO NOMINAL DE GRANULOMETRÍA 1/2", CONCRETO ASFÁLTICO ELABORADO EN PLANTA EN CALIENTE, FORMADO CON AGREGADO PÉTREO DE CALIZA TOTALMENTE TRITURADO Y CEMENTO ASFÁLTICO MODIFICADO PG 76-22. AMBOS MATERIALES DEBERÁN  CUMPLIR CON LAS ESPECIFICACIONES PARTICULARES Y LAS APLICABLES EN  CADA CASO, INCLUYENDO ESPECIALMENTE LOS COEFICIENTES DE FRICCIÓN Y TEXTURA APLICABLES. LA MEZCLA ASFÁLTICA DEBERÁ  DISEÑARSE CON METODOLOGÍA AMAAC NIVEL II, INCLUYE: BARRIDO POR MEDIOS MECÁNICOS, RIEGO DE LIGA CON PRODUCTO ASFÁLTICO EMULSIFICADO QUE CUMPLA LAS ESPECIFICACIONES APLICABLES A RAZÓN DE 0.6 LTS/M2, EL SUMINISTRO DE TODOS LOS MATERIALES, DISEÑO Y CONTROL  DE LA MEZCLA ASFÁLTICA EN PLANTA Y DURANTE EL TENDIDO  POR LABORATORIO CERTIFICADO, EQUIPO, HERRAMIENTA, MANO DE OBRA, FLETES, ACARREOS, SE DEBERÁ CONSIDERAR LA RENIVELACIÓN DE TAPAS, REGISTROS DE LOS DIFERENTES SERVICIOS Y  REJILLAS PLUVIALES , ADEMÁS DE TODO LO NECESARIO PARA LA CORRECTA EJECUCIÓN DE LOS TRABAJOS.</t>
  </si>
  <si>
    <t>EXCAVACIÓN EN MATERIAL TIPO B, A CUALQUIER PROFUNDIDAD (APERTURA DE CAJA), MEDIDO EN BANCO SEGÚN SECCIONES CONSTRUCTIVAS, INCLUYE: EXCAVACIÓN A MANO Y/O MAQUINA, MANO DE OBRA, MAQUINARIA Y EQUIPO, CONTROL TOPOGRÁFICO, TRAZO DE EJE DE PROYECTO, NIVELACIÓN, DESMONTE, DESPALME, CARGA Y ACARREO DE MATERIAL FUERA DE LA OBRA HASTA BANCOS AUTORIZADOS.  DEBERÁN CUMPLIR CON LAS ESPECIFICACIONES DEL MUNICIPIO Y TODO LO NECESARIO PARA SU CORRECTA EJECUCIÓN.  ( POR UNIDAD DE CONCEPTO DE TRABAJO TERMINADO)</t>
  </si>
  <si>
    <t>COMPACTACIÓN POR MEDIOS MECÁNICOS DEL TERRENO NATURAL AL 90% DE SU P.V.S.M. MEDIANTE LA PRUEBA AASHTO ESTÁNDAR EN CAPAS DE 20CM DE ESPESOR, INCLUYE: INCORPORACIÓN DE HUMEDAD ÓPTIMA DEL MATERIAL, NIVELACIÓN Y AFINE DE LA SUPERFICIE. RETIRO DE MATERIAL SATURADO POR FUGAS Y/O LLUVIAS Y REPOSICIÓN DEL MATERIAL, PRUEBAS DE LABORATORIO DE CONTROL DE CALIDAD Y COMPACTACIÓN LAS NECESARIAS, LOS TRABAJOS DEBERÁN CUMPLIR CON LA NORMA N-CTR-CAR-1-01-009 DE LA SECRETARÍA DE COMUNICACIONES Y TRANSPORTES, DEBERÁN CUMPLIR CON LAS ESPECIFICACIONES DEL MUNICIPIO Y TODO LO NECESARIO PARA SU CORRECTA EJECUCIÓN.  ( POR UNIDAD DE CONCEPTO DE TRABAJO TERMINADO).</t>
  </si>
  <si>
    <t>SUMINISTRO, FORMACION Y COMPACTACION DE TERRAPLEN AL 95% (MATERIAL DE BANCO) DE SU P.V.S.M. MEDIANTE LA PRUEBA AASHTO ESTÁNDAR, CON MEDIOS MECANICOS O MANUALES, EN CAPAS DE 20 CM. INC.:MATERIAL, CONTROL TOPOGRAFICO, TRAZO DE EJE DE PROYECTO, NIVELACION, ACARREOS, INCORPORACION DE HUMEDAD OPTIMA, RETIRO DE MATERIAL SATURADO POR FUGAS Y/O LLUVIAS Y REPOSICION DEL MATERIAL, SOBREESPESORES Y PRUEBAS DE LABORATORIO, PRUEBAS DE COMPACTACION LAS NECESARIAS.  Y TODO LO NECESARIO PARA SU CORRECTA EJECUCIÓN.  ( POR UNIDAD DE CONCEPTO DE TRABAJO TERMINADO)</t>
  </si>
  <si>
    <t>SUMINISTRO Y COLOCACION DE BASE HIDRAULICA 1 1/2" A FINOS,  COMPACTADA AL 100% DE SU P.V.S.M. MEDIANTE LA PRUEBA AASHTO MODIFICADA , POR MEDIOS MECANICOS, INCLUYE: MATERIAL, MANO DE OBRA, CONTROL TOPOGRAFICO, TRAZO DE EJE DE PROYECTO, NIVELACION, ACARREOS DEL MATERIAL, INCORPORACION DE HUMEDAD OPTIMA DEL MATERIAL, TENDIDO, COMPACTADO, AFINADO, SOBRESPESORES, Y PRUEBAS  DE LABORATORIO LAS NECESARIAS. LOS TRABAJOS DEBERÁN CUMPLIR CON LAS  ESPECIFICACIONES DEL MUNICIPIO Y TODO LO NECESARIO PARA SU CORRECTA EJECUCIÓN.  ( POR UNIDAD DE CONCEPTO DE TRABAJO TERMINADO)</t>
  </si>
  <si>
    <t>SUMINISTRO Y COLOCACION DE SEÑAL RESTRICTIVA SR-6 (ALTO) DE 61CMX61CM FABRICADA EN LAMINA GALVANIZADA CAL. 16 CON ACABADO REFLEJANTE GRADO INGENIERIA E IMPRESION SERIGRAFICA A DOS TINTAS LISA CON CEJA, INCLUYE: POSTE DE 5.08X5.08X300CM GALVANIZADO, EXCAVACION EN CUALQUIER TIPO DE MATERIAL, HERRAJES, DADO DE CONCRETO F'C=150 KG/CM2 EN SECCION DE 30X30X50 CM, LIMPIEZA DEL AREA DE TRABAJO.   NOTA: ENCASO DE ROBO O DAÑO  DEL SEÑALAMIENTO, ESTE SERA SUSTITUIDO POR LA CONTRATISTA SIN CARGO ADICIONAL ALGUNO A LA DEPENDENCIA HASTA FINALIZAR LOS TRABAJOS Y TODO LO NECESARIO PARA SU CORRECTA EJECUCIÓN.  ( POR UNIDAD DE CONCEPTO DE TRABAJO TERMINADO)</t>
  </si>
  <si>
    <t>SUMINISTRO Y COLOCACION DE SEÑAL RESTRICTIVA SR-9 (INDICADOR DE VELOCIDAD) DE 61CMX61CM FABRICADA EN LAMINA GALVANIZADA CAL. 16 CON ACABADO REFLEJANTE GRADO INGENIERIA E IMPRESION SERIGRAFICA A DOS TINTAS LISA CON CEJA, INCLUYE: POSTE DE 5.08X5.08X300CM GALVANIZADO, EXCAVACION EN CUALQUIER TIPO DE MATERIAL, HERRAJES, DADO DE CONCRETO F'C=150 KG/CM2 EN SECCION DE 30X30X50 CM, LIMPIEZA DEL AREA DE TRABAJO . NOTA: EN CASO DE ROBO O DAÑO  DEL SEÑALAMIENTO, ESTE SERA SUSTITUIDO POR LA CONTRATISTA SIN CARGO ADICIONAL ALGUNO A LA DEPENDENCIA HASTA FINALIZAR LOS TRABAJOS Y TODO LO NECESARIO PARA SU CORRECTA EJECUCIÓN.  ( POR UNIDAD DE CONCEPTO DE TRABAJO TERMINADO)</t>
  </si>
  <si>
    <t>SUMINISTRO Y COLOCACION DE PINTURA COLOR BLANCA Y/O AMARILLA EN GUARNICION CON UNA SECCION DE 15X20X40 CM, INCLUYE: LIMPIEZA DE LA ZONA DE TRABAJO, ACARREOS, FLETES, MANO DE OBRA, PINTURA PARA TRAFICO, MICROESFERA DE VIDRIO REFLEJANTE, DESPERDICIO Y HERRAMIENTA. P.U.C.T.T. NORMA N-CTR-CAR-1-07-001/00 Y TODO LO NECESARIO PARA SU CORRECTA EJECUCIÓN.  ( POR UNIDAD DE CONCEPTO DE TRABAJO TERMINADO)</t>
  </si>
  <si>
    <t>SUMINISTRO Y COLOCACION DE SEÑAL DE NOMENCLATURA DE VIALIDAD DE 20CMX61CM FABRICADA EN LAMINA GALVANIZADA CAL. 16 CON ACABADO REFLEJANTE GRADO INGENIERIA E IMPRESION SERIGRAFICA A DOS TINTAS LISA CON CEJA, INCLUYE: POSTE DE 5.08X5.08X300CM GALVANIZADO, EXCAVACION EN CUALQUIER TIPO DE MATERIAL, HERRAJES, DADO DE CONCRETO F'C=150 KG/CM2 EN SECCION DE 30X30X50 CM, LIMPIEZA DEL AREA DE TRABAJO. NOTA: EN CASO DE ROBO O DAÑO  DEL SEÑALAMIENTO, ESTE SERA SUSTITUIDO POR LA CONTRATISTA SIN CARGO ADICIONAL ALGUNO A LA DEPENDENCIA HASTA FINALIZAR LOS TRABAJOS Y TODO LO NECESARIO PARA SU CORRECTA EJECUCIÓN.  ( POR UNIDAD DE CONCEPTO DE TRABAJO TERMINADO)</t>
  </si>
  <si>
    <t>SUMINISTRO Y COLOCACION DE SEÑAL SIG-11A (SENTIDO DEL TRANSITO) DE 20CMX61CM FABRICADA EN LAMINA GALVANIZADA CAL. 16 CON ACABADO REFLEJANTE GRADO INGENIERIA E IMPRESION SERIGRAFICA A DOS TINTAS LISA CON CEJA, INCLUYE: POSTE DE 5.08X5.08X300CM GALVANIZADO, EXCAVACION EN CUALQUIER TIPO DE MATERIAL, HERRAJES, DADO DE CONCRETO F'C=150 KG/CM2 EN SECCION DE 30X30X50 CM, LIMPIEZA DEL AREA DE TRABAJO . NOTA: EN CASO DE ROBO O DAÑO  DEL SEÑALAMIENTO, ESTE SERA SUSTITUIDO POR LA CONTRATISTA SIN CARGO ADICIONAL ALGUNO A LA DEPENDENCIA HASTA FINALIZAR LOS TRABAJOS Y TODO LO NECESARIO PARA SU CORRECTA EJECUCIÓN.  ( POR UNIDAD DE CONCEPTO DE TRABAJO TERMINADO)</t>
  </si>
  <si>
    <t>RETIRO Y TALA DE ARBOL HASTA 10M DE ALTURA Y 0.75M DE DIAMETRO, INC. MANO DE OBRA, HERRAMIENTA Y EQUIPO, MATERIALES, RETIRO DE TOCON, DESENRAIZADO, EXCAVACIONES NECESARIOR, RETIRO DE MATERIAL NO APTO PARA LA PAVIMENTACION, CARGA Y ACARREO DE MATERIAL SOBRANTE DENTRO Y FUERA DE LA OBRA HASTA BANCOS AUTORIZADOS POR EL H. AYUNTAMIENTO, ANDAMIAJE, EQUIPO DE SEGURIDAD, GRUAS, SIERRAS Y TODO LO NECESARIO PARA SU CORRECTA EJECUCIÓN. ( POR UNIDAD DE CONCEPTO DE TRABAJO TERMINADO).</t>
  </si>
  <si>
    <t>EXCAVACIÓN EN CEPAS MATERIAL  TIPO B, HASTA UNA PROFUNDIDAD DE 0.0 A 2.0 MTS., INCLUYE: EXCAVACIÓN A MANO Y/O MAQUINA, MANO DE OBRA, MAQUINARIA Y EQUIPO, HERRAMIENTA, AFINE Y TODO LO NECESARIO PARA SU CORRECTA EJECUCIÓN.  ( POR UNIDAD DE CONCEPTO DE TRABAJO TERMINADO). (ALCANTARILLA PLUVIAL)</t>
  </si>
  <si>
    <t>CARGA Y ACARREO DE MATERIAL PRODUCTO DE LA EXCAVACION, DEMOLICIONES, O MATERIAL EXISTENTE MEDIDO EN BANCO, DENTRO DE LA OBRA A CUALQUIER DISTANCIA Y FUERA DE LA OBRA HASTA BANCOS ASIGNADOS POR LA SUPERVISION Y AUTORIZADOS POR EL H. AYUNTAMIENTO DE SAN LUIS POTOSÍ, INCLUYE: DESCARGA DE MATERIAL, MANO DE OBRA, HERRAMIENTA Y LO NECESARIO PARA SU CORRECTA EJECUCIÓN. ( POR UNIDAD DE CONCEPTO DE TRABAJO TERMINADO). (ALCANTARILLA PLUVIAL)</t>
  </si>
  <si>
    <t>FABRICACION DE MUROS Y ALEROS  A BASE DE MAMPOSTERIA EN PIEDRA DE LA REGIÓN DE CORTE O LAJON, DE 1.00 A 2.00 MTS DE ALTO (SEGUN PLANO)   ASENTADO CON MORTERO CEMENTO-ARENA 1:3, ACABADO APARENTE. INCLUYE: ACARREOS, DESPERDICIOS, HERRAMIENTA, MATERIALES, MANO DE OBRA, ANDAMIOS  Y TODO LO NECESARIO PARA SU CORRECTA EJECUCIÓN. ( POR UNIDAD DE CONCEPTO DE TRABAJO TERMINADO). (ALCANTARILLA PLUVIAL)</t>
  </si>
  <si>
    <t>LOSA DE CONCRETO  F'C 250 KG/CM2  T.M.A. 3/4",   HECHO EN OBRA, DE 20 CM DE ESPESOR  Y ARMADA CON ACERO #4 A CADA 15 CM, EN AMBOS SENTIDOS, DOS LECHOS; INCLUYE: LIMPIEZA, NIVELADO REGLEADO, SUMINISTRO DE MATERIALES, CIMBRA, TRASLAPES, ACARREOS, HERRAMIENTA, EQUIPO, MANO DE OBRA, DESCIMBRA, AMARRES, VIBRADO, CURADO Y TODO LO NECESARIO PARA SU CORRECTA EJECUCIÓN. ( POR UNIDAD DE CONCEPTO DE TRABAJO TERMINADO). (ALCANTARILLA PLUVIAL)</t>
  </si>
  <si>
    <t>P.U. CON LETRA:.(</t>
  </si>
  <si>
    <t>).</t>
  </si>
  <si>
    <t xml:space="preserve">AMPLIACION DE RED DE DRENAJE EN CALLE SAUCES DE CARRETERA A GUADALAJARA  A FIN DE CALLE </t>
  </si>
  <si>
    <t>COL. LAS PILITAS</t>
  </si>
  <si>
    <t>ZONA NO DELEGACIONAL, SAN LUIS POTOSI</t>
  </si>
  <si>
    <t xml:space="preserve">RED DE ALCANTARILLADO </t>
  </si>
  <si>
    <t>EXCAVACIÓN EN CEPAS MATERIAL  TIPO B, HASTA UNA PROFUNDIDAD DE 0.0 A 2.0 MTS., INCLUYE: EXCAVACIÓN A MANO Y/O MAQUINA, MANO DE OBRA, MAQUINARIA Y EQUIPO, HERRAMIENTA, AFINE Y TODO LO NECESARIO PARA SU CORRECTA EJECUCIÓN.  (P.U.C.T.T.- POR UNIDAD DE CONCEPTO DE TRABAJO TERMINADO).</t>
  </si>
  <si>
    <t>EXCMEC-10</t>
  </si>
  <si>
    <t>EXCAVACIÓN DE CEPAS EN ROCA HASTA UNA PROFUNDIDAD DE 0.00 A 2.50 MTS., INCLUYE: EXCAVACIÓN A MANO Y/O MAQUINA, AFINE DE FONDO DE ACUERDO A NIVELES TOPOGRAFICOS ,MANO DE OBRA, EQUIPO, HERRAMIENTA Y TODO LO NECESARIO PARA SU CORRECTA EJECUCIÓN.  (P.U.C.T.T.- POR UNIDAD DE CONCEPTO DE TRABAJO TERMINADO).</t>
  </si>
  <si>
    <t>EXC003</t>
  </si>
  <si>
    <t>RELLENO Y COMPACTACIÓN CON MATERIAL PRODUCTO  DE BANCO MATERIAL TEPETATE EN CAPAS  DE 20 CMS, VOLUMEN MEDIDO COMPACTO CON INCORPORACION DE AGUA PARA SU CORRECTO COMPACTADO AL 95% PROCTOR, O EL REQUERIDO DE ACUERDO A LAS ESPECIFICACIONES DE PAVIMENTACIÓN INCLUYE: MANO DE OBRA, HUMEDAD OPTIMA, HERRAMIENTA Y TODO LO NECESARIO PARA SU CORRECTA EJECUCIÓN.  (P.U.C.T.T.- POR UNIDAD DE CONCEPTO DE TRABAJO TERMINADO)</t>
  </si>
  <si>
    <t>CARGA Y ACARREO DE MATERIAL PRODUCTO DE LA EXCAVACION, DEMOLICIONES, O MATERIAL EXISTENTE MEDIDO EN BANCO, DENTRO DE LA OBRA A CUALQUIER DISTANCIA Y FUERA DE LA OBRA HASTA BANCOS ASIGNADOS POR LA SUPERVISION Y AUTORIZADOS POR EL H. AYUNTAMIENTO DE SAN LUIS POTOSÍ, INCLUYE: DESCARGA DE MATERIAL, MANO DE OBRA, HERRAMIENTA Y LO NECESARIO PARA SU CORRECTA EJECUCIÓN. (P.U.C.T.T.- POR UNIDAD DE CONCEPTO DE TRABAJO TERMINADO).</t>
  </si>
  <si>
    <t>RAL001</t>
  </si>
  <si>
    <t>SUMINISTRO Y COLOCACIÓN TUBERÍA SANITARIA DE POLIETILENO DE ALTA DENSIDAD DE 10” (25 CM), INCLUYE SONDEO DE REDES EXISTENTES, TRAZO, NIVELACION, CONTROL TOPOGRAFICO, BOMBEO DE ACHIQUE, LIMPIEZA DE ZANJA, CAMA DE ARENA DE 10 CM, SUMINISTRO Y COLOCACION DE TUBERIA, LIGA O EMPAQUE, CONEXION ENTRE POZO Y TUBO, PRUEBAS DE HERMETICIDAD, ACOSTILLAMIENTO HASTA LOMO DE TUBO CON ARENA, PRUEBAS HIDROSTATICAS, Y LIMPIEZA FINAL, MANO DE OBRA CALIFICADA, CORTES AJUSTES DEL TUBO, ANILLOS DE HULE, CONEXION A POZO DE VISITA, RETIRO DE TUBERIA EXISTENTE, DEMOLICIONES DE ESTRUCTURAS POR CANCELAR, LIMPIEZA DE ZANJA LIBRE DE AGUAS NEGRAS, Y TODO LO NECESARIO PARA SU CORRECTA EJECUCIÓN.  (P.U.C.T.T.- POR UNIDAD DE CONCEPTO DE TRABAJO TERMINADO). LOS TRABAJOS DEBERAN CUMPLIR CON LAS ESPECIFICACIONES VIGENTES DE LA COMISION NACIONAL DEL AGUA.</t>
  </si>
  <si>
    <t>RAl002</t>
  </si>
  <si>
    <t>SUMINISTRO Y COLOCACIÓN TUBERÍA SANITARIA DE POLIETILENO DE ALTA DENSIDAD DE 12" (30 CM), INCLUYE SONDEO DE REDES EXISTENTES, TRAZO, NIVELACION, CONTROL TOPOGRAFICO, BOMBEO DE ACHIQUE, LIMPIEZA DE ZANJA, CAMA DE ARENA DE 10 CM, SUMINISTRO Y COLOCACION DE TUBERIA, LIGA O EMPAQUE, CONEXION ENTRE POZO Y TUBO, PRUEBAS DE HERMETICIDAD, ACOSTILLAMIENTO HASTA LOMO DE TUBO CON ARENA, PRUEBAS HIDROSTATICAS, Y LIMPIEZA FINAL, MANO DE OBRA CALIFICADA, CORTES AJUSTES DEL TUBO, ANILLOS DE HULE, CONEXION A POZO DE VISITA, RETIRO DE TUBERIA EXISTENTE, DEMOLICIONES DE ESTRUCTURAS POR CANCELAR, LIMPIEZA DE ZANJA LIBRE DE AGUAS NEGRAS, Y TODO LO NECESARIO PARA SU CORRECTA EJECUCIÓN.  (P.U.C.T.T.- POR UNIDAD DE CONCEPTO DE TRABAJO TERMINADO). LOS TRABAJOS DEBERAN CUMPLIR CON LA LAS ESPECIFICACIONES VIGENTES DE LA COMISION NACIONAL DEL AGUA.</t>
  </si>
  <si>
    <t>RAl044</t>
  </si>
  <si>
    <t>DESCARGA DOMICILIARIA CON TUBERIA DE POLIETILENO  DE ALTA DENSIDAD DE 6" DE  6.00 M HASTA  9.00 M DE LONGITUD. INCLUYE: PRUEBAS DE HERMETICIDAD, CONTROL TOPOGRAFICO, MANO DE OBRA CALIFICADA, CONEXION A REDDE PROYECTO, RETIRO DE TUBERIA EXISTENTE, BOMBEO DE ACHIQUE, CORTES, AJUSTES DEL TUBO, ANILLOS DE HULE, ACARREOS Y MANIOBRAS DE LOS MATERIALES, TEE DE SERVICIO O BOTA DE INSERCCION, PERFILADO, JUNTEO CON MORTERO CEMENTO ARENA 1:3 EN REGISTROS, CONSTRUCCION DE REGISTRO CIEGO A PAÑO DE PARAMENTO DE 0.40*0.60*VARIABLE MEDIDAS INTERIORES MUROS DE 15 CM CON TABIQUE RECOCIDO ASENTADO CON MORTERO CEMENTO ARENA 1:5 Y APLANADO INTERIOR PULIDO CON MORTERO CEMENTO ARENA 1:5, FORJADO DE MEDIA CAÑA CON PENDIENTE HACIA EL EJE DE SIMETRIA DEL REGISTRO, PLANTILLA DE CONCRETO F'C=100KG/CM2 DE 10.0 CM, TAPA DE CONCRETO F'C=150 KG/CM2 DE 7.0 CM DE ESPESOR ARMADA CON MALLA ELECTROSOLDADA 6X6 10/10, EXCAVACIONES EN CUALQUIER TIPO DE MATERIAL Y A CIALQUIER PROFUNDIDAD, CAMA DE ARENA DE 10 CM Y ACOSTILLAMIENTO HASTA LOMO DE TUBO CON ARENA, RELLENOS CON MATERIAL APTOS PARA LA COMPACTACION AL 90% DE SU P.V.S.M. DE LA PRUEBA PROCTOR DEL MATERIAL DE BANCO (TEPETATE), CARGA Y ACARREO DE MATERIALES SOBRANTES PRODUCTO DE LA EXCAVACION A BANCOS AUTORIZADOS PROPUESTOS POR EL CONTRATISTA. LOS TRABAJOS DEBERAN CUMPLIR CON LO NECESARIO PARA SU CORRECTA EJECUCION. ( P.U.C.T.T. POR UNIDAD DE CONCEPTO DE TRABAJO TERMINADO.)</t>
  </si>
  <si>
    <t>RAl045</t>
  </si>
  <si>
    <t xml:space="preserve">CONSTRUCCIÓN DE POZO DE VISITA, DE ALTURA PROMEDIO. (PLANTILLA A RASANTE) A BASE DE MURO DE TABIQUE RECOCIDO 6X12X25CM DE 25CM DE ESPESOR A TIZÓN, JUNTEADO Y APLANADO PULIDO INTERIOR CON MORTERO CEMENTO-ARENA 1:5, PLANTILLA DE CONCRETO F'C=150KG/CM2 TMA 3/4", 5 ESCALONES A BASE DE VARILLA DE 3/4" CON RECUBRIMIENTO ANTICORROSIVO @ 30 CM, ACABADO LISTO PARA RECIBIR BROCAL,  INC. AFINE DE EXCAVACION, CONTROL TOPOGRÁFICO, BOMBEO DE ACHIQUES ,DESPERDICIOS, LIMPIEZAS, ACARREOS Y MANIOBRAS DE LOS MATERIALES, DESPERDICIOS, LIMPIEZAS, ACARREOS Y MANIOBRAS, DESPERDICIOS, LIMPIEZAS, ACARREOS Y MANIOBRAS DE LOS MATERIALES, BROCAL Y TAPA DE CONCRETO ASENTADO CON CONCRETO DE F'C= 100 KG/CM2, EXCAVACIONES EN CUALQUIER TIPO DE MATERIAL Y A CUALQUIER PROFUNDIDAD, SOBRE EXCAVACIONES, RELLENOS CON MATERIAL APTO PARA LA COMPACTACION AL 90% DE SU P.V.S.M. DE LA PRUEBA PROCTOR  DEL MATERIAL DE BANCO (TEPETATE), CONCRETO DE F'C= 150 KG/CM2 EN  FORMACION DE MEDIAS CAÑAS, CONEXIONES NECESARIAS DE  INSTALACIONES EXISTENTES, MATERIALES  PARA TAPONAMIENTOS, CARGA Y ACARREO DEL MATERIALES SOBRANTES PRODUCTO DE LA EXCAVACIÓN A BANCOS AUTORIZADOS  POR EL SUPERVISOR, LOS TRABAJOS DEBERÁN CUMPLIR CON LAS NORMAS DE LA COMISIÓN NACIONAL DEL AGUA."" Y TODO LO NECESARIO PARA SU CORRECTA EJECUCIÓN.  (P.U.C.T.T.- POR UNIDAD DE CONCEPTO DE TRABAJO TERMINADO).
CONSTRUCCIÓN DE POZO DE VISITA DE 0.00  A  1.50 MTS DE ALTURA PROMEDIO.     </t>
  </si>
  <si>
    <t>RAl047</t>
  </si>
  <si>
    <t xml:space="preserve">CONSTRUCCIÓN DE POZO DE VISITA, DE ALTURA PROMEDIO. (PLANTILLA A RASANTE) A BASE DE MURO DE TABIQUE RECOCIDO 6X12X25CM DE 25CM DE ESPESOR A TIZÓN, JUNTEADO Y APLANADO PULIDO INTERIOR CON MORTERO CEMENTO-ARENA 1:5, PLANTILLA DE CONCRETO F'C=150KG/CM2 TMA 3/4", 5 ESCALONES A BASE DE VARILLA DE 3/4" CON RECUBRIMIENTO ANTICORROSIVO @ 30 CM, ACABADO LISTO PARA RECIBIR BROCAL,  INC. AFINE DE EXCAVACION, CONTROL TOPOGRÁFICO, BOMBEO DE ACHIQUES, DESPERDICIOS, LIMPIEZAS, ACARREOS Y MANIOBRAS DE LOS MATERIALES, LIMPIEZAS, ACARREOS Y MANIOBRAS, DESPERDICIOS, LIMPIEZAS, ACARREOS Y MANIOBRAS DE LOS MATERIALES, BROCAL Y TAPA DE CONCRETO ASENTADO CON CONCRETO DE F'C= 100 KG/CM2, EXCAVACIONES EN CUALQUIER TIPO DE MATERIAL Y A CUALQUIER PROFUNDIDAD, SOBRE EXCAVACIONES, RELLENOS CON MATERIAL APTO PARA LA COMPACTACION AL 90% DE SU P.V.S.M. DE LA PRUEBA PROCTOR  DEL MATERIAL DE BANCO (TEPETATE), CONCRETO DE F'C= 150 KG/CM2 EN  FORMACION DE MEDIAS CAÑAS, CONEXIONES NECESARIAS DE  INSTALACIONES EXISTENTES, MATERIALES  PARA TAPONAMIENTOS,  CARGA Y ACARREO DEL MATERIALES  SOBRANTES PRODUCTO DE LA  EXCAVACIÓN A BANCOS AUTORIZADOS  POR EL SUPERVISOR, LOS TRABAJOS DEBERÁN CUMPLIR  CON LAS NORMASDE LA COMISIÓN NACIONAL DEL AGUA. Y TODO LO NECESARIO PARA SU CORRECTA EJECUCIÓN.  (P.U.C.T.T.- POR UNIDAD DE CONCEPTO DE TRABAJO TERMINADO).
CONSTRUCCIÓN DE POZO DE VISITA DE 2.50  A 3.50 MTS DE ALTURA PROMEDIO.     </t>
  </si>
  <si>
    <t>RAL048</t>
  </si>
  <si>
    <t>RENIVELACIÓN DE POZO DE VISITA HASTA 0.50M CON MURO DE TABIQUE ROJO RECOCIDO DE HASTA 28 CM. DE ESPESOR, ASENTADO CON MORTERO CEM-ARENA 1:5, ACABADO INTERIOR PULIDO CON MORTERO CEM-ARENA 1:3 REPOSICIÓN DE BROCAL Y TAPA CIRCULAR DE CONCRETO PARA TRAFICO PESADO DE 61 CM DE DIÁMETRO INTERIOR, INCLUYE: RETIRO, EXCAVACIONES, CARGA Y ACARREO FUERA DE LA OBRA DEL BROCAL EN MAL ESTADO, SUMINISTRO, COLOCACIÓN Y TODO LO NECESARIO PARA LA CORRECTA EJECUCIÓN DEL CONCEPTO.</t>
  </si>
  <si>
    <t>RAL248</t>
  </si>
  <si>
    <t>ENCOFRADO DE RED DE TUBERIA SANITARIA HASTA 12" DE DIAMETRO CON CONCRETO F`C=200 KG/CM2 DE 10 CM DE ESPESOR MINIMO EN LATERALES Y SOBRE TUBERIA, ARMADO CON MALLA ELECTROSOLDADA 6X6/6-6, INCLUYE PLANTILLA PARA DESPLANTE DE TUBERIA,  DE ESPESOR VARIABLE HASTA 30 CM DE ALTURA X 60 CM DE ANCHO  DE CONCRETO CICLOPEO CON PIEDRA DE LA REGION, INCLUYE MATERIALES, MANO DE OBRA Y EQUIPO.</t>
  </si>
  <si>
    <t>ZAMPEADO CON DE PIEDRA DE LA REGION, JUNTEADA CON MORTERO CEMENTO ARENA 1:5,  INCLUYE EXCAVACION  EN PRESENCIA DE AGUA HASTA TERRENO FIRME, ACARREOS DENTRO DE LA OBRA, MATERIALES, EQUIPO , MANO DE OBRA Y HERRAMIENTA. ( P.U.C.T.T PRECIO POR UNIDAD DE CONCEPTO DE TRABAJO TERMINADO). (PARA PROTECCION 3 MTS AGUAS ARRIBA Y 3 MTS AGUAS ABAJO EN LECHO DE ARROYO DE CONEXIÓN  DE TUBERIA SANITARIA)</t>
  </si>
  <si>
    <t>SONDEO PARA LOCALIZACION DE INFRAESTRUCTURA DE RED DE AGUA POTABLE EN CRUCEROS Y ZONA DE BOCACALLES (SECCION  Y PROFUNDIDAD VARIABLE), INC. MANO DE OBRA, HERRAMIENTA Y EQUIPO, MATERIALES, DEMOLICIONES, EXCAVACIONES MANUALES, PROTECCION EN LA ZONA DE LOS TRABAJOS, RELLENOS Y TODO LO NECESARIO PARA SU CORRECTA EJECUCION.</t>
  </si>
  <si>
    <t>RESUMEN</t>
  </si>
  <si>
    <t>PAVIMENTACIÓN CON CONCRETO ASFALTICO DE  CALLE SAUCES TRAMO DE CALLE EUCALIPTOS A CALLE LA CASCADA, COLONIA LAS PILITAS, SAN LUIS POTOSI, S.L.P.</t>
  </si>
  <si>
    <t>SUBTOTAL:</t>
  </si>
  <si>
    <t>I.V.A. (16%):</t>
  </si>
  <si>
    <t>T  O  T  A  L:</t>
  </si>
  <si>
    <t>Importe Total con Letra:</t>
  </si>
  <si>
    <t>LICITACION: LO-EST-245800030-23-2022</t>
  </si>
  <si>
    <t>DEM</t>
  </si>
  <si>
    <t>DEMOLICIONES</t>
  </si>
  <si>
    <t>DEM002</t>
  </si>
  <si>
    <t>DEMOLICION DE CONCRETO HIDRAULICO SIMPLE EN BANQUETAS, POR CUALQUIER MEDIO, MEDIDO EN BANCO . INC.: ACARREO INTERNOS,  APILE Y ACARREO FUERA DE LA OBRA A BANCOS PROPUESTOS POR EL CONTRATISTA Y AUTORIZADOS POR LA SUPERVISION, CORTE CON DISCO DE DIAMANTE A UNA PROF. DE 5.0 cm Y 3.0 mm DE ANCHO, EQUIPO, MANO DE OBRA, HERRAMIENTA Y TODO LO NECESARIO PARA SU CORRECTA EJECUCION.  (P.U.C.T.T.- Por unidad de concepto de trabajo terminado)</t>
  </si>
  <si>
    <t>BAN002</t>
  </si>
  <si>
    <t>CONSTRUCCION DE BANQUETAS Y RAMPAS (PEATONALES, COCHERAS) DE CONCRETO SIMPLE  f'c=150kg/cm2  T.M.A. 3/4" DE 8 cm DE ESPESOR, INCLUYE:  JUNTAS  A CADA 1.5m, TRAZO, EXCAVACIONES, SOBREEXCAVACIONES, NIVELADO, CIMBRADO COLADO, REGLEADO, CURADO, DESCIMBRADO (ACABADO ESCOBILLADO) Y  RELLENO DE 10cm DE ESPESOR CON TEPETATE DE PRIMERA CALIDAD, COMPACTADO AL 90 % DE SU P.V.S.M., TERRENO NATURAL COMPACTADO AL 90 % DE SU P.V.S.M., CON ELEMENTOS MECANICOS VIBRATORIOS, REPELLADO DEL PARAMENTO EXISTENTE EN EL TALON DE LA BANQUETA Y EL PARAMENTO, PRUEBAS DE LABORATORIO LAS NECESARIAS Y LIMPIEZA FINAL.(P.U.C.T.T.)</t>
  </si>
  <si>
    <t>gyb-288</t>
  </si>
  <si>
    <t>MALLA ELECTROSOLDADA  6X6-10/10  PARA  REFUERZO EN PISO O BANQUETA,INCLUYE COLOCACION, MANO DE OBRA, MATERIALES, Y TODO LO NECESARIO PARA LA CORRECTA EJECUCION DEL CONCEPTO.  (P.U.C.T.T.- Por unidad de concepto de trabajo terminado)</t>
  </si>
  <si>
    <t>RED DE AGUA POTABLE</t>
  </si>
  <si>
    <t>EXCAVACIÓN EN CEPAS MATERIAL  TIPO B, HASTA UNA PROFUNDIDAD DE 0.0 A 2.0 MTS., INCLUYE: EXCAVACIÓN A MANO Y/O MAQUINA, MANO DE OBRA, MAQUINARIA Y EQUIPO, HERRAMIENTA, AFINE Y TODO LO NECESARIO PARA SU CORRECTA EJECUCIÓN.  (P.U.C.T.T.- Por unidad de concepto de trabajo terminado).</t>
  </si>
  <si>
    <t>EXCMEC-07</t>
  </si>
  <si>
    <t>EXCAVACIÓN EN CEPAS EN TERRENO TIPO C, CON MATERIAL HASTA UNA PROFUNDIDAD DE 0.00 A 2.50 MTS., INCLUYE: EXCAVACIÓN A MANO Y/O MAQUINA, AFINE DE FONDO DE ACUERDO A NIVELES TOPOGRAFICOS ,MANO DE OBRA, EQUIPO, HERRAMIENTA Y TODO LO NECESARIO PARA SU CORRECTA EJECUCIÓN.  (P.U.C.T.T.- Por unidad de concepto de trabajo terminado).</t>
  </si>
  <si>
    <t>RELLENO Y COMPACTACIÓN CON MATERIAL PRODUCTO  DE BANCO MATERIAL TEPETATE EN CAPAS  DE 20 CMS, VOLUMEN MEDIDO COMPACTO CON INCORPORACION DE AGUA PARA SU CORRECTO COMPACTADO AL 95% PROCTOR, O EL REQUERIDO DE ACUERDO A LAS ESPECIFICACIONES DE PAVIMENTACIÓN INCLUYE: MANO DE OBRA, HUMEDAD OPTIMA, HERRAMIENTA Y TODO LO NECESARIO PARA SU CORRECTA EJECUCIÓN.  (P.U.C.T.T.- Por unidad de concepto de trabajo terminado)</t>
  </si>
  <si>
    <t>CARGA Y ACARREO DE MATERIAL PRODUCTO DE LA EXCAVACION, DEMOLICIONES, O MATERIAL EXISTENTE MEDIDO EN BANCO, DENTRO DE LA OBRA A CUALQUIER DISTANCIA Y FUERA DE LA OBRA HASTA BANCOS ASIGNADOS POR LA SUPERVISION Y AUTORIZADOS POR EL H. AYUNTAMIENTO DE SAN LUIS POTOSÍ, INCLUYE: DESCARGA DE MATERIAL, MANO DE OBRA, HERRAMIENTA Y LO NECESARIO PARA SU CORRECTA EJECUCIÓN. (P.U.C.T.T.- Por unidad de concepto de trabajo terminado).</t>
  </si>
  <si>
    <t>RAP001</t>
  </si>
  <si>
    <t>SUMINISTRO Y COLOCACION DE TUBERÍA DE P.V.C. HIDRÁULICO RD-26 DE 3”, INCLUYE PRUEBAS HIDROSTATICAS, TRAZO, NIVELACION Y LIMPIEZA FINAL, MANO DE OBRA CALIFICADA,SONDEOS DE TUBERIA EXISTENTE Y RETIRO DE LA MISMA,ATRAQUES DE CONCRETO DE F'C=100 KG/CM2 , ACARREOS Y MANIOBRAS DE LOS MATERIALES, PLANTILLA APISONADA CAMA DE ARENA DE 10 CM Y ACOSTILLAMIENTO HASTA LOMO DE TUBO CON ARENA.Y TODO LO NECESARIO PARA SU CORRECTA EJECUCIÓN.  (P.U.C.T.T.- Por unidad de concepto de trabajo terminado). LOS TRABAJOS DEBERAN CUMPLIR CON LAS ESPECIFICACIONES VIGENTES DE LA COMISION NACIONAL DEL AGUA.</t>
  </si>
  <si>
    <t>RAP109</t>
  </si>
  <si>
    <t>CONSTRUCCIÓN DE CAJA DE VÁLVULAS DE TIPO 2 (SEGUN PLANO) 1.28x1.18x1.27 M (MEDIDAS EXTERIORES) CON MURO DE TABIQUE ROJO RECOCIDO DE 14 CM ASENTADO CON MORTERO CEMENTO ARENA 1:5, ACABADO INTERIOR PULIDO CON EL MISMO MORTERO CON UN ESPESOR DE 2.00CMS, PLANTILLA DE CONCRETO F´C=150 KG./CM2 DE 10CM, CASTILLOS DE SECCION 21x21 Y CADENA DE 15x21 DE SECCION, ARMADOS CON 4 VARILLAS DEL NO.3 Y ESTRIBOS DEL NO.2  A CADA 20CM, CONCRETO F´C= 250 KG./CM2. LOSA ARMADA DE 15CM. CON VARILLAS DE 3/8" A CADA 10CM.  EN AMBOS SENTIDOS CONCRETO F'C=250 KG./CM2, CONTRAMARCO CANAL DE 4", MARCO Y TAPA DE FIERRO FUNDIDO, INC. CONTROL TOPOGRÁFICO, TRAZO, NIVELACIÓN Y LIMPIEZA FINAL, MANO DE OBRA CALIFICADA, ACARREOS Y MANIOBRAS DE LOS MATERIALES, EXCAVACIONES EN CUALQUIER TIPO DE MATERIAL Y A CUALQUIER PROFUNDIDAD, SOBRE EXCAVACIONES, RELLENOS CON MATERIAL APTO PARA LA COMPACTACIÓN AL 90% DE SU P.V.S.M. DE LA PRUEBA PROCTOR DEL MATERIAL DE BANCO (TEPETATE), CIMBRADO Y DESCIMBRADO, CARGA Y ACARREO DEL MATERIAL SOBRANTE PRODUCTO DE LA EXCAVACIÓN A BANCOS ELEGIDOS POR EL CONTRATISTA Y AUTORIZADOS POR EL H. AYUNTAMIENTO DE SAN LUIS POTOSI,. LOS TRABAJOS DEBERÁN CUMPLIR CON LAS ESPECIFICACIONES DEL MUNICIPIO.Y TODO LO NECESARIO PARA SU CORRECTA EJECUCIÓN.  (P.U.C.T.T.- Por unidad de concepto de trabajo terminado)</t>
  </si>
  <si>
    <t>RAP010</t>
  </si>
  <si>
    <t>TOMA DOMICILIARIA DE 3.00 m HASTA 6.00 m CON TUBERÍA DE POLIETILENO DE ALTA DENSIDAD CON ALMA DE ALUMINIO DE 5/8", INCLUYE: CONEXION Y SONDEOS A CUADRO EXISTENTE, PRUEBAS HIDROSTÁTICAS, CONTROL TOPOGRÁFICO, TRAZO, NIVELACIÓN Y LIMPIEZA FINAL, MANO DE OBRA CALIFICADA, ACARREOS Y MANIOBRAS DE LOS MATERIALES, ABRAZADERA DE TUBO DE P.V.C. HIDRÁULICO CON SALIDA DE 1/2", VÁLVULA DE INSERCIÓN, ADAPTADOR DE COMPRESIÓN A TUBERÍA DE POLIETILENO DE ALTA DENSIDAD CON ALMA DE ALUMINIO DE 1/2" Ø INTERIOR, CODO DE PEAD DE 13MMX90° Y DISPARO DE 40CM CON TUBO DE PEAD DE 13MM, REMATE CON TAPON HEMBRA DE PEAD DE 13 MM,EXCAVACIONES EN CUALQUIER TIPO DE MATERIAL Y A CUALQUIER PROFUNDIDAD, CAMA DE ARENA DE 10CMS,  RELLENOS CON MATERIAL APTO PARA LA COMPACTACIÓN AL 90% DE SU P.V.S.M. DE LA PRUEBA PROCTOR DEL MATERIAL PRODUCTO DE BANCO (TEPETATE), CARGA Y ACARREO DEL MATERIAL SOBRANTE PRODUCTO DE LA EXCAVACIÓN A BANCOS ELEGIDOS POR EL CONTRATISTA Y AUTORIZADOS POR EL H. AYUNTAMIENTO DE SAN LUIS POTOSI, LOS TRABAJOS DEBERÁN CUMPLIR CON LAS ESPECIFICACIONES DEL MUNICIPIO Y TODO LO NECESARIO PARA SU CORRECTA EJECUCIÓN.  (P.U.C.T.T.- Por unidad de concepto de trabajo terminado)</t>
  </si>
  <si>
    <t xml:space="preserve">AMPLIACION DE RED DE AGUA POTABLE Y RED DE DRENAJE EN CALLE SAUCES DE CARRETERA A GUADALAJARA  A FIN DE CALLE </t>
  </si>
  <si>
    <t>AMPLIACION DE RED DE AGUA POTABLE Y RED DE DRENAJE EN CALLE SAUCES DE CARRETERA A GUADALAJARA  A FIN DE CALLE , COLONIA LAS PILITAS, SAN LUIS POTOSI, S.L.P.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</si>
</sst>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quot;$&quot;* #,##0.00_-;_-&quot;$&quot;* &quot;-&quot;??_-;_-@_-"/>
    <numFmt numFmtId="43" formatCode="_-* #,##0.00_-;\-* #,##0.00_-;_-* &quot;-&quot;??_-;_-@_-"/>
    <numFmt numFmtId="164" formatCode="_(&quot;$&quot;\ * #,##0.00_);_(&quot;$&quot;\ * \(#,##0.00\);_(&quot;$&quot;\ * &quot;-&quot;??_);_(@_)"/>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Calibri"/>
      <family val="2"/>
      <scheme val="minor"/>
    </font>
    <font>
      <b/>
      <sz val="14"/>
      <color theme="1"/>
      <name val="Calibri"/>
      <family val="2"/>
      <scheme val="minor"/>
    </font>
    <font>
      <sz val="9"/>
      <name val="Calibri"/>
      <family val="2"/>
      <scheme val="minor"/>
    </font>
    <font>
      <b/>
      <sz val="9"/>
      <name val="Calibri"/>
      <family val="2"/>
      <scheme val="minor"/>
    </font>
    <font>
      <b/>
      <sz val="9"/>
      <color theme="1"/>
      <name val="Calibri"/>
      <family val="2"/>
      <scheme val="minor"/>
    </font>
    <font>
      <sz val="8"/>
      <color theme="1"/>
      <name val="Calibri"/>
      <family val="2"/>
      <scheme val="minor"/>
    </font>
    <font>
      <sz val="9"/>
      <color theme="1"/>
      <name val="Arial"/>
      <family val="2"/>
    </font>
    <font>
      <b/>
      <sz val="9"/>
      <color theme="1"/>
      <name val="Arial"/>
      <family val="2"/>
    </font>
    <font>
      <b/>
      <sz val="16"/>
      <color theme="1"/>
      <name val="Calibri"/>
      <family val="2"/>
      <scheme val="minor"/>
    </font>
    <font>
      <sz val="12"/>
      <name val="Arial"/>
      <family val="2"/>
    </font>
    <font>
      <b/>
      <sz val="10"/>
      <name val="Arial"/>
      <family val="2"/>
    </font>
    <font>
      <b/>
      <sz val="12"/>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5">
    <xf numFmtId="0" fontId="0" fillId="0" borderId="0"/>
    <xf numFmtId="43" fontId="4"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164"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0" fontId="6" fillId="0" borderId="0" xfId="0" applyFont="1"/>
    <xf numFmtId="0" fontId="7" fillId="0" borderId="0" xfId="0" applyFont="1" applyAlignment="1">
      <alignment horizontal="centerContinuous" vertical="center"/>
    </xf>
    <xf numFmtId="0" fontId="8" fillId="0" borderId="0" xfId="0" applyFont="1"/>
    <xf numFmtId="0" fontId="9" fillId="0" borderId="0" xfId="0" applyFont="1"/>
    <xf numFmtId="0" fontId="8" fillId="0" borderId="0" xfId="0" applyFont="1" applyAlignment="1">
      <alignment vertical="top"/>
    </xf>
    <xf numFmtId="43" fontId="7" fillId="0" borderId="0" xfId="1" applyFont="1" applyAlignment="1">
      <alignment horizontal="centerContinuous" vertical="center"/>
    </xf>
    <xf numFmtId="43" fontId="8" fillId="0" borderId="0" xfId="1" applyFont="1"/>
    <xf numFmtId="43" fontId="6" fillId="0" borderId="0" xfId="1" applyFont="1"/>
    <xf numFmtId="44" fontId="7" fillId="0" borderId="0" xfId="3" applyFont="1" applyAlignment="1" applyProtection="1">
      <alignment horizontal="centerContinuous" vertical="center"/>
      <protection locked="0"/>
    </xf>
    <xf numFmtId="44" fontId="8" fillId="0" borderId="0" xfId="3" applyFont="1" applyProtection="1">
      <protection locked="0"/>
    </xf>
    <xf numFmtId="44" fontId="6" fillId="0" borderId="0" xfId="3" applyFont="1" applyProtection="1">
      <protection locked="0"/>
    </xf>
    <xf numFmtId="0" fontId="10" fillId="2" borderId="0" xfId="0" applyFont="1" applyFill="1" applyAlignment="1">
      <alignment horizontal="center" vertical="center"/>
    </xf>
    <xf numFmtId="44" fontId="9" fillId="0" borderId="0" xfId="3" applyFont="1" applyProtection="1">
      <protection locked="0"/>
    </xf>
    <xf numFmtId="43" fontId="9" fillId="0" borderId="0" xfId="1" applyFont="1"/>
    <xf numFmtId="0" fontId="8" fillId="3" borderId="0" xfId="0" applyFont="1" applyFill="1" applyAlignment="1">
      <alignment vertical="top"/>
    </xf>
    <xf numFmtId="0" fontId="8" fillId="3" borderId="0" xfId="0" applyFont="1" applyFill="1"/>
    <xf numFmtId="43" fontId="8" fillId="3" borderId="0" xfId="1" applyFont="1" applyFill="1"/>
    <xf numFmtId="44" fontId="8" fillId="3" borderId="0" xfId="3" applyFont="1" applyFill="1" applyProtection="1">
      <protection locked="0"/>
    </xf>
    <xf numFmtId="0" fontId="8" fillId="0" borderId="0" xfId="0" applyFont="1" applyAlignment="1">
      <alignment horizontal="justify" vertical="top"/>
    </xf>
    <xf numFmtId="0" fontId="8" fillId="0" borderId="0" xfId="0" applyFont="1" applyAlignment="1">
      <alignment horizontal="left" vertical="top"/>
    </xf>
    <xf numFmtId="0" fontId="8" fillId="3" borderId="0" xfId="0" applyFont="1" applyFill="1" applyAlignment="1">
      <alignment horizontal="center"/>
    </xf>
    <xf numFmtId="0" fontId="8" fillId="0" borderId="0" xfId="0" applyFont="1" applyAlignment="1">
      <alignment horizontal="center"/>
    </xf>
    <xf numFmtId="0" fontId="9" fillId="0" borderId="0" xfId="0" applyFont="1" applyAlignment="1">
      <alignment horizontal="center"/>
    </xf>
    <xf numFmtId="0" fontId="8" fillId="0" borderId="0" xfId="0" applyFont="1" applyProtection="1">
      <protection locked="0"/>
    </xf>
    <xf numFmtId="43" fontId="8" fillId="0" borderId="0" xfId="1" applyFont="1" applyProtection="1">
      <protection locked="0"/>
    </xf>
    <xf numFmtId="0" fontId="8" fillId="0" borderId="0" xfId="0" applyFont="1" applyBorder="1" applyAlignment="1" applyProtection="1">
      <alignment horizontal="justify" vertical="top"/>
      <protection locked="0"/>
    </xf>
    <xf numFmtId="0" fontId="8" fillId="0" borderId="1" xfId="0" applyFont="1" applyBorder="1" applyAlignment="1" applyProtection="1">
      <alignment horizontal="justify" vertical="top"/>
      <protection locked="0"/>
    </xf>
    <xf numFmtId="43" fontId="8" fillId="0" borderId="0" xfId="1" applyFont="1" applyProtection="1"/>
    <xf numFmtId="44" fontId="8" fillId="0" borderId="0" xfId="3" applyFont="1" applyProtection="1"/>
    <xf numFmtId="44" fontId="9" fillId="0" borderId="0" xfId="3" applyFont="1" applyAlignment="1" applyProtection="1">
      <alignment horizontal="right"/>
    </xf>
    <xf numFmtId="0" fontId="11" fillId="0" borderId="0" xfId="0" applyFont="1" applyAlignment="1">
      <alignment horizontal="right"/>
    </xf>
    <xf numFmtId="0" fontId="11" fillId="0" borderId="0" xfId="0" applyFont="1" applyAlignment="1">
      <alignment horizontal="right" vertical="top"/>
    </xf>
    <xf numFmtId="0" fontId="7" fillId="0" borderId="0" xfId="32" applyFont="1" applyAlignment="1">
      <alignment horizontal="centerContinuous" vertical="center"/>
    </xf>
    <xf numFmtId="43" fontId="7" fillId="0" borderId="0" xfId="6" applyFont="1" applyAlignment="1" applyProtection="1">
      <alignment horizontal="centerContinuous" vertical="center"/>
    </xf>
    <xf numFmtId="44" fontId="7" fillId="0" borderId="0" xfId="16" applyFont="1" applyAlignment="1" applyProtection="1">
      <alignment horizontal="centerContinuous" vertical="center"/>
      <protection locked="0"/>
    </xf>
    <xf numFmtId="0" fontId="12" fillId="0" borderId="0" xfId="32" applyFont="1"/>
    <xf numFmtId="0" fontId="11" fillId="0" borderId="0" xfId="32" applyFont="1" applyAlignment="1">
      <alignment horizontal="right"/>
    </xf>
    <xf numFmtId="0" fontId="13" fillId="0" borderId="0" xfId="32" applyFont="1"/>
    <xf numFmtId="0" fontId="12" fillId="0" borderId="0" xfId="32" applyFont="1" applyAlignment="1">
      <alignment horizontal="center"/>
    </xf>
    <xf numFmtId="43" fontId="12" fillId="0" borderId="0" xfId="34" applyFont="1"/>
    <xf numFmtId="44" fontId="12" fillId="0" borderId="0" xfId="33" applyFont="1"/>
    <xf numFmtId="0" fontId="11" fillId="0" borderId="0" xfId="32" applyFont="1" applyAlignment="1">
      <alignment horizontal="right" vertical="top"/>
    </xf>
    <xf numFmtId="44" fontId="9" fillId="0" borderId="0" xfId="16" applyFont="1" applyAlignment="1">
      <alignment horizontal="right"/>
    </xf>
    <xf numFmtId="0" fontId="13" fillId="2" borderId="0" xfId="32" applyFont="1" applyFill="1" applyAlignment="1">
      <alignment horizontal="center" vertical="center"/>
    </xf>
    <xf numFmtId="43" fontId="13" fillId="2" borderId="0" xfId="34" applyFont="1" applyFill="1" applyAlignment="1" applyProtection="1">
      <alignment horizontal="center" vertical="center"/>
    </xf>
    <xf numFmtId="44" fontId="13" fillId="2" borderId="0" xfId="33" applyFont="1" applyFill="1" applyAlignment="1" applyProtection="1">
      <alignment horizontal="center" vertical="center"/>
      <protection locked="0"/>
    </xf>
    <xf numFmtId="0" fontId="12" fillId="3" borderId="0" xfId="32" applyFont="1" applyFill="1"/>
    <xf numFmtId="0" fontId="12" fillId="3" borderId="0" xfId="32" applyFont="1" applyFill="1" applyAlignment="1">
      <alignment horizontal="center"/>
    </xf>
    <xf numFmtId="43" fontId="12" fillId="3" borderId="0" xfId="34" applyFont="1" applyFill="1"/>
    <xf numFmtId="44" fontId="12" fillId="3" borderId="0" xfId="33" applyFont="1" applyFill="1"/>
    <xf numFmtId="0" fontId="12" fillId="0" borderId="0" xfId="32" applyFont="1" applyAlignment="1">
      <alignment vertical="top"/>
    </xf>
    <xf numFmtId="0" fontId="12" fillId="0" borderId="0" xfId="32" applyFont="1" applyAlignment="1">
      <alignment horizontal="justify" vertical="top"/>
    </xf>
    <xf numFmtId="44" fontId="12" fillId="0" borderId="0" xfId="33" applyFont="1" applyProtection="1">
      <protection locked="0"/>
    </xf>
    <xf numFmtId="0" fontId="12" fillId="0" borderId="0" xfId="32" applyFont="1" applyAlignment="1" applyProtection="1">
      <alignment horizontal="justify" vertical="top"/>
      <protection locked="0"/>
    </xf>
    <xf numFmtId="0" fontId="12" fillId="0" borderId="1" xfId="32" applyFont="1" applyBorder="1" applyAlignment="1" applyProtection="1">
      <alignment horizontal="justify" vertical="top"/>
      <protection locked="0"/>
    </xf>
    <xf numFmtId="0" fontId="12" fillId="0" borderId="0" xfId="32" applyFont="1" applyAlignment="1">
      <alignment horizontal="justify" vertical="top" wrapText="1"/>
    </xf>
    <xf numFmtId="44" fontId="13" fillId="0" borderId="0" xfId="33" applyFont="1" applyAlignment="1">
      <alignment horizontal="right"/>
    </xf>
    <xf numFmtId="0" fontId="12" fillId="0" borderId="0" xfId="32" applyFont="1" applyProtection="1">
      <protection locked="0"/>
    </xf>
    <xf numFmtId="44" fontId="13" fillId="0" borderId="0" xfId="33" applyFont="1" applyProtection="1">
      <protection locked="0"/>
    </xf>
    <xf numFmtId="0" fontId="12" fillId="3" borderId="0" xfId="32" applyFont="1" applyFill="1" applyAlignment="1">
      <alignment vertical="top"/>
    </xf>
    <xf numFmtId="44" fontId="12" fillId="3" borderId="0" xfId="33" applyFont="1" applyFill="1" applyProtection="1">
      <protection locked="0"/>
    </xf>
    <xf numFmtId="0" fontId="12" fillId="0" borderId="0" xfId="32" applyFont="1" applyAlignment="1" applyProtection="1">
      <alignment vertical="top"/>
      <protection locked="0"/>
    </xf>
    <xf numFmtId="44" fontId="13" fillId="0" borderId="0" xfId="33" applyFont="1" applyAlignment="1" applyProtection="1">
      <alignment horizontal="right"/>
      <protection locked="0"/>
    </xf>
    <xf numFmtId="43" fontId="12" fillId="0" borderId="0" xfId="34" applyFont="1" applyProtection="1">
      <protection locked="0"/>
    </xf>
    <xf numFmtId="0" fontId="12" fillId="0" borderId="0" xfId="32" applyFont="1" applyAlignment="1" applyProtection="1">
      <alignment horizontal="center"/>
      <protection locked="0"/>
    </xf>
    <xf numFmtId="0" fontId="13" fillId="0" borderId="0" xfId="32" applyFont="1" applyAlignment="1" applyProtection="1">
      <alignment horizontal="center"/>
      <protection locked="0"/>
    </xf>
    <xf numFmtId="0" fontId="9" fillId="3" borderId="0" xfId="0" applyFont="1" applyFill="1" applyAlignment="1">
      <alignment vertical="top"/>
    </xf>
    <xf numFmtId="0" fontId="9" fillId="3" borderId="0" xfId="0" applyFont="1" applyFill="1" applyAlignment="1">
      <alignment horizontal="justify" vertical="top"/>
    </xf>
    <xf numFmtId="0" fontId="13" fillId="3" borderId="0" xfId="32" applyFont="1" applyFill="1"/>
    <xf numFmtId="0" fontId="13" fillId="3" borderId="0" xfId="32" applyFont="1" applyFill="1" applyAlignment="1">
      <alignment horizontal="justify" vertical="top"/>
    </xf>
    <xf numFmtId="0" fontId="7" fillId="0" borderId="0" xfId="32" applyFont="1" applyAlignment="1" applyProtection="1">
      <alignment horizontal="centerContinuous" vertical="center"/>
    </xf>
    <xf numFmtId="44" fontId="7" fillId="0" borderId="0" xfId="16" applyFont="1" applyAlignment="1" applyProtection="1">
      <alignment horizontal="centerContinuous" vertical="center"/>
    </xf>
    <xf numFmtId="0" fontId="0" fillId="0" borderId="0" xfId="0" applyProtection="1"/>
    <xf numFmtId="0" fontId="11" fillId="0" borderId="0" xfId="32" applyFont="1" applyAlignment="1" applyProtection="1">
      <alignment horizontal="right"/>
    </xf>
    <xf numFmtId="0" fontId="13" fillId="0" borderId="0" xfId="32" applyFont="1" applyProtection="1"/>
    <xf numFmtId="44" fontId="12" fillId="0" borderId="0" xfId="33" applyFont="1" applyProtection="1"/>
    <xf numFmtId="0" fontId="11" fillId="0" borderId="0" xfId="32" applyFont="1" applyAlignment="1" applyProtection="1">
      <alignment horizontal="right" vertical="top"/>
    </xf>
    <xf numFmtId="44" fontId="9" fillId="0" borderId="0" xfId="16" applyFont="1" applyAlignment="1" applyProtection="1">
      <alignment horizontal="right"/>
    </xf>
    <xf numFmtId="0" fontId="13" fillId="2" borderId="0" xfId="32" applyFont="1" applyFill="1" applyAlignment="1" applyProtection="1">
      <alignment horizontal="center" vertical="center"/>
    </xf>
    <xf numFmtId="44" fontId="13" fillId="2" borderId="0" xfId="33" applyFont="1" applyFill="1" applyAlignment="1" applyProtection="1">
      <alignment horizontal="center" vertical="center"/>
    </xf>
    <xf numFmtId="0" fontId="16" fillId="0" borderId="0" xfId="0" applyFont="1" applyAlignment="1" applyProtection="1">
      <alignment vertical="center"/>
    </xf>
    <xf numFmtId="0" fontId="17" fillId="0" borderId="0" xfId="0" applyFont="1" applyAlignment="1" applyProtection="1">
      <alignment vertical="center" wrapText="1"/>
    </xf>
    <xf numFmtId="44" fontId="17" fillId="0" borderId="0" xfId="0" applyNumberFormat="1" applyFont="1" applyAlignment="1" applyProtection="1">
      <alignment vertical="center"/>
    </xf>
    <xf numFmtId="0" fontId="15" fillId="0" borderId="0" xfId="0" applyFont="1" applyProtection="1"/>
    <xf numFmtId="0" fontId="17" fillId="0" borderId="0" xfId="0" applyFont="1" applyAlignment="1" applyProtection="1">
      <alignment horizontal="right"/>
    </xf>
    <xf numFmtId="44" fontId="17" fillId="0" borderId="0" xfId="0" applyNumberFormat="1" applyFont="1" applyProtection="1"/>
    <xf numFmtId="0" fontId="17" fillId="0" borderId="0" xfId="0" applyFont="1" applyProtection="1"/>
    <xf numFmtId="44" fontId="17" fillId="0" borderId="0" xfId="3" applyFont="1" applyProtection="1"/>
    <xf numFmtId="0" fontId="9" fillId="0" borderId="0" xfId="0" applyFont="1" applyAlignment="1" applyProtection="1">
      <alignment horizontal="left"/>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3" xfId="0" applyFont="1" applyBorder="1" applyAlignment="1">
      <alignment horizontal="justify" vertical="top" wrapText="1"/>
    </xf>
    <xf numFmtId="0" fontId="8" fillId="0" borderId="0" xfId="0" applyFont="1" applyAlignment="1">
      <alignment horizontal="justify" vertical="top" wrapText="1"/>
    </xf>
    <xf numFmtId="0" fontId="12" fillId="0" borderId="2" xfId="32" applyFont="1" applyBorder="1" applyAlignment="1" applyProtection="1">
      <alignment horizontal="center" wrapText="1"/>
      <protection locked="0"/>
    </xf>
    <xf numFmtId="0" fontId="12" fillId="0" borderId="3" xfId="32" applyFont="1" applyBorder="1" applyAlignment="1" applyProtection="1">
      <alignment horizontal="center" wrapText="1"/>
      <protection locked="0"/>
    </xf>
    <xf numFmtId="0" fontId="12" fillId="0" borderId="4" xfId="32" applyFont="1" applyBorder="1" applyAlignment="1" applyProtection="1">
      <alignment horizontal="center" wrapText="1"/>
      <protection locked="0"/>
    </xf>
    <xf numFmtId="0" fontId="12" fillId="0" borderId="5" xfId="32" applyFont="1" applyBorder="1" applyAlignment="1" applyProtection="1">
      <alignment horizontal="center" wrapText="1"/>
      <protection locked="0"/>
    </xf>
    <xf numFmtId="0" fontId="12" fillId="0" borderId="6" xfId="32" applyFont="1" applyBorder="1" applyAlignment="1" applyProtection="1">
      <alignment horizontal="center" wrapText="1"/>
      <protection locked="0"/>
    </xf>
    <xf numFmtId="0" fontId="12" fillId="0" borderId="7" xfId="32" applyFont="1" applyBorder="1" applyAlignment="1" applyProtection="1">
      <alignment horizontal="center" wrapText="1"/>
      <protection locked="0"/>
    </xf>
    <xf numFmtId="0" fontId="12" fillId="0" borderId="3" xfId="32" applyFont="1" applyBorder="1" applyAlignment="1">
      <alignment horizontal="justify" vertical="top"/>
    </xf>
    <xf numFmtId="0" fontId="0" fillId="0" borderId="0" xfId="0" applyAlignment="1">
      <alignment horizontal="justify" vertical="top"/>
    </xf>
    <xf numFmtId="0" fontId="14" fillId="0" borderId="0" xfId="32" applyFont="1" applyAlignment="1" applyProtection="1">
      <alignment horizontal="center"/>
    </xf>
    <xf numFmtId="0" fontId="4" fillId="0" borderId="2" xfId="0" applyFont="1" applyBorder="1" applyAlignment="1" applyProtection="1">
      <alignment horizontal="center" wrapText="1"/>
      <protection locked="0"/>
    </xf>
    <xf numFmtId="0" fontId="4" fillId="0" borderId="4" xfId="0" applyFont="1" applyBorder="1" applyAlignment="1" applyProtection="1">
      <alignment horizontal="center" wrapText="1"/>
      <protection locked="0"/>
    </xf>
    <xf numFmtId="0" fontId="4" fillId="0" borderId="5" xfId="0" applyFont="1" applyBorder="1" applyAlignment="1" applyProtection="1">
      <alignment horizontal="center" wrapText="1"/>
      <protection locked="0"/>
    </xf>
    <xf numFmtId="0" fontId="4" fillId="0" borderId="7" xfId="0" applyFont="1" applyBorder="1" applyAlignment="1" applyProtection="1">
      <alignment horizontal="center" wrapText="1"/>
      <protection locked="0"/>
    </xf>
    <xf numFmtId="43" fontId="12" fillId="0" borderId="0" xfId="34" applyFont="1" applyFill="1"/>
    <xf numFmtId="43" fontId="8" fillId="0" borderId="0" xfId="1" applyFont="1" applyFill="1"/>
  </cellXfs>
  <cellStyles count="35">
    <cellStyle name="Millares" xfId="1" builtinId="3"/>
    <cellStyle name="Millares 2" xfId="2" xr:uid="{00000000-0005-0000-0000-000001000000}"/>
    <cellStyle name="Millares 2 2" xfId="6" xr:uid="{00000000-0005-0000-0000-000002000000}"/>
    <cellStyle name="Millares 3" xfId="34" xr:uid="{BBFDD627-1985-49D1-9DA1-D1BF3E4A26D4}"/>
    <cellStyle name="Millares 5" xfId="14" xr:uid="{00000000-0005-0000-0000-000003000000}"/>
    <cellStyle name="Millares 6" xfId="15" xr:uid="{00000000-0005-0000-0000-000004000000}"/>
    <cellStyle name="Moneda" xfId="3" builtinId="4"/>
    <cellStyle name="Moneda 2" xfId="4" xr:uid="{00000000-0005-0000-0000-000006000000}"/>
    <cellStyle name="Moneda 2 2" xfId="16" xr:uid="{00000000-0005-0000-0000-000007000000}"/>
    <cellStyle name="Moneda 3" xfId="17" xr:uid="{00000000-0005-0000-0000-000008000000}"/>
    <cellStyle name="Moneda 3 2" xfId="18" xr:uid="{00000000-0005-0000-0000-000009000000}"/>
    <cellStyle name="Moneda 4" xfId="19" xr:uid="{00000000-0005-0000-0000-00000A000000}"/>
    <cellStyle name="Moneda 5" xfId="20" xr:uid="{00000000-0005-0000-0000-00000B000000}"/>
    <cellStyle name="Moneda 6" xfId="21" xr:uid="{00000000-0005-0000-0000-00000C000000}"/>
    <cellStyle name="Moneda 7" xfId="22" xr:uid="{00000000-0005-0000-0000-00000D000000}"/>
    <cellStyle name="Moneda 8" xfId="33" xr:uid="{00000000-0005-0000-0000-00000E000000}"/>
    <cellStyle name="Normal" xfId="0" builtinId="0"/>
    <cellStyle name="Normal 10" xfId="23" xr:uid="{00000000-0005-0000-0000-000010000000}"/>
    <cellStyle name="Normal 10 2" xfId="24" xr:uid="{00000000-0005-0000-0000-000011000000}"/>
    <cellStyle name="Normal 11" xfId="25" xr:uid="{00000000-0005-0000-0000-000012000000}"/>
    <cellStyle name="Normal 12" xfId="26" xr:uid="{00000000-0005-0000-0000-000013000000}"/>
    <cellStyle name="Normal 13" xfId="32" xr:uid="{00000000-0005-0000-0000-000014000000}"/>
    <cellStyle name="Normal 2" xfId="5" xr:uid="{00000000-0005-0000-0000-000015000000}"/>
    <cellStyle name="Normal 2 2" xfId="7" xr:uid="{00000000-0005-0000-0000-000016000000}"/>
    <cellStyle name="Normal 2 2 2" xfId="8" xr:uid="{00000000-0005-0000-0000-000017000000}"/>
    <cellStyle name="Normal 3" xfId="9" xr:uid="{00000000-0005-0000-0000-000018000000}"/>
    <cellStyle name="Normal 3 2" xfId="27" xr:uid="{00000000-0005-0000-0000-000019000000}"/>
    <cellStyle name="Normal 3 3" xfId="28" xr:uid="{00000000-0005-0000-0000-00001A000000}"/>
    <cellStyle name="Normal 4" xfId="10" xr:uid="{00000000-0005-0000-0000-00001B000000}"/>
    <cellStyle name="Normal 5" xfId="11" xr:uid="{00000000-0005-0000-0000-00001C000000}"/>
    <cellStyle name="Normal 6" xfId="12" xr:uid="{00000000-0005-0000-0000-00001D000000}"/>
    <cellStyle name="Normal 7" xfId="29" xr:uid="{00000000-0005-0000-0000-00001E000000}"/>
    <cellStyle name="Normal 8" xfId="30" xr:uid="{00000000-0005-0000-0000-00001F000000}"/>
    <cellStyle name="Normal 9" xfId="13" xr:uid="{00000000-0005-0000-0000-000020000000}"/>
    <cellStyle name="Porcentual 2" xfId="31" xr:uid="{00000000-0005-0000-0000-000022000000}"/>
  </cellStyles>
  <dxfs count="0"/>
  <tableStyles count="1" defaultTableStyle="TableStyleMedium2" defaultPivotStyle="PivotStyleLight16">
    <tableStyle name="Invisible" pivot="0" table="0" count="0" xr9:uid="{94A9C570-D1FD-4E3B-AFBB-70BBB8AAD874}"/>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1215127</xdr:colOff>
      <xdr:row>0</xdr:row>
      <xdr:rowOff>590700</xdr:rowOff>
    </xdr:to>
    <xdr:pic>
      <xdr:nvPicPr>
        <xdr:cNvPr id="2" name="Imagen 1">
          <a:extLst>
            <a:ext uri="{FF2B5EF4-FFF2-40B4-BE49-F238E27FC236}">
              <a16:creationId xmlns:a16="http://schemas.microsoft.com/office/drawing/2014/main" id="{6698ED18-2790-4E1F-B850-3C0DC99242B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53302" cy="59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1147890</xdr:colOff>
      <xdr:row>1</xdr:row>
      <xdr:rowOff>1104</xdr:rowOff>
    </xdr:to>
    <xdr:pic>
      <xdr:nvPicPr>
        <xdr:cNvPr id="2" name="Imagen 1">
          <a:extLst>
            <a:ext uri="{FF2B5EF4-FFF2-40B4-BE49-F238E27FC236}">
              <a16:creationId xmlns:a16="http://schemas.microsoft.com/office/drawing/2014/main" id="{9FC69A5C-DE10-4742-9943-C3BDEB33F2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5042" cy="5974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928815</xdr:colOff>
      <xdr:row>0</xdr:row>
      <xdr:rowOff>677379</xdr:rowOff>
    </xdr:to>
    <xdr:pic>
      <xdr:nvPicPr>
        <xdr:cNvPr id="2" name="Imagen 1">
          <a:extLst>
            <a:ext uri="{FF2B5EF4-FFF2-40B4-BE49-F238E27FC236}">
              <a16:creationId xmlns:a16="http://schemas.microsoft.com/office/drawing/2014/main" id="{BA948881-3C07-4AF4-A55D-7B4D0F0113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881315" cy="60117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FA43-7AF8-427A-9280-C5E1FA8C7A6B}">
  <dimension ref="A1:F103"/>
  <sheetViews>
    <sheetView view="pageBreakPreview" zoomScaleNormal="100" zoomScaleSheetLayoutView="100" workbookViewId="0">
      <selection activeCell="D35" sqref="D35:D38"/>
    </sheetView>
  </sheetViews>
  <sheetFormatPr baseColWidth="10" defaultColWidth="11.42578125" defaultRowHeight="12.75" x14ac:dyDescent="0.2"/>
  <cols>
    <col min="1" max="1" width="9.5703125" style="1" customWidth="1"/>
    <col min="2" max="2" width="81.7109375" style="1" customWidth="1"/>
    <col min="3" max="3" width="5.7109375" style="1" customWidth="1"/>
    <col min="4" max="4" width="9" style="8" customWidth="1"/>
    <col min="5" max="5" width="13.85546875" style="11" customWidth="1"/>
    <col min="6" max="6" width="18" style="11" customWidth="1"/>
    <col min="7" max="16384" width="11.42578125" style="1"/>
  </cols>
  <sheetData>
    <row r="1" spans="1:6" ht="48.75" customHeight="1" x14ac:dyDescent="0.2">
      <c r="A1" s="2" t="s">
        <v>46</v>
      </c>
      <c r="B1" s="2"/>
      <c r="C1" s="2"/>
      <c r="D1" s="6"/>
      <c r="E1" s="9"/>
      <c r="F1" s="9"/>
    </row>
    <row r="2" spans="1:6" s="3" customFormat="1" ht="13.5" customHeight="1" x14ac:dyDescent="0.2">
      <c r="A2" s="31"/>
      <c r="B2" s="4"/>
      <c r="D2" s="7"/>
      <c r="E2" s="10"/>
      <c r="F2" s="10"/>
    </row>
    <row r="3" spans="1:6" s="3" customFormat="1" ht="12" x14ac:dyDescent="0.2">
      <c r="A3" s="32" t="s">
        <v>47</v>
      </c>
      <c r="B3" s="4" t="s">
        <v>36</v>
      </c>
      <c r="D3" s="7"/>
      <c r="E3" s="10"/>
      <c r="F3" s="10"/>
    </row>
    <row r="4" spans="1:6" s="3" customFormat="1" ht="12" x14ac:dyDescent="0.2">
      <c r="A4" s="31" t="s">
        <v>34</v>
      </c>
      <c r="B4" s="4" t="s">
        <v>31</v>
      </c>
      <c r="D4" s="28"/>
      <c r="E4" s="29"/>
      <c r="F4" s="29"/>
    </row>
    <row r="5" spans="1:6" s="3" customFormat="1" ht="12" x14ac:dyDescent="0.2">
      <c r="A5" s="31" t="s">
        <v>48</v>
      </c>
      <c r="B5" s="4" t="s">
        <v>35</v>
      </c>
      <c r="D5" s="28"/>
      <c r="E5" s="29"/>
      <c r="F5" s="30" t="s">
        <v>109</v>
      </c>
    </row>
    <row r="6" spans="1:6" s="3" customFormat="1" ht="12" x14ac:dyDescent="0.2">
      <c r="A6" s="31" t="s">
        <v>49</v>
      </c>
      <c r="B6" s="4" t="s">
        <v>45</v>
      </c>
      <c r="D6" s="28"/>
      <c r="E6" s="29"/>
      <c r="F6" s="29"/>
    </row>
    <row r="7" spans="1:6" s="3" customFormat="1" ht="12" x14ac:dyDescent="0.2">
      <c r="A7" s="12" t="s">
        <v>5</v>
      </c>
      <c r="B7" s="12" t="s">
        <v>50</v>
      </c>
      <c r="C7" s="12" t="s">
        <v>51</v>
      </c>
      <c r="D7" s="12" t="s">
        <v>1</v>
      </c>
      <c r="E7" s="12" t="s">
        <v>52</v>
      </c>
      <c r="F7" s="12" t="s">
        <v>2</v>
      </c>
    </row>
    <row r="8" spans="1:6" s="16" customFormat="1" ht="12" x14ac:dyDescent="0.2">
      <c r="A8" s="15"/>
      <c r="B8" s="67" t="s">
        <v>8</v>
      </c>
      <c r="C8" s="21"/>
      <c r="D8" s="17"/>
      <c r="E8" s="18"/>
      <c r="F8" s="18"/>
    </row>
    <row r="9" spans="1:6" s="3" customFormat="1" ht="72" x14ac:dyDescent="0.2">
      <c r="A9" s="5" t="s">
        <v>15</v>
      </c>
      <c r="B9" s="19" t="s">
        <v>61</v>
      </c>
      <c r="C9" s="22" t="s">
        <v>7</v>
      </c>
      <c r="D9" s="7">
        <v>1050</v>
      </c>
      <c r="E9" s="10"/>
      <c r="F9" s="10">
        <f>+E9*$D9</f>
        <v>0</v>
      </c>
    </row>
    <row r="10" spans="1:6" s="3" customFormat="1" ht="12" x14ac:dyDescent="0.2">
      <c r="A10" s="5"/>
      <c r="B10" s="26" t="s">
        <v>75</v>
      </c>
      <c r="C10" s="22"/>
      <c r="D10" s="7"/>
      <c r="E10" s="10"/>
      <c r="F10" s="10"/>
    </row>
    <row r="11" spans="1:6" s="3" customFormat="1" ht="12" x14ac:dyDescent="0.2">
      <c r="A11" s="5"/>
      <c r="B11" s="27" t="s">
        <v>76</v>
      </c>
      <c r="C11" s="22"/>
      <c r="D11" s="7"/>
      <c r="E11" s="10"/>
      <c r="F11" s="10"/>
    </row>
    <row r="12" spans="1:6" s="3" customFormat="1" ht="96" x14ac:dyDescent="0.2">
      <c r="A12" s="5" t="s">
        <v>16</v>
      </c>
      <c r="B12" s="19" t="s">
        <v>62</v>
      </c>
      <c r="C12" s="22" t="s">
        <v>6</v>
      </c>
      <c r="D12" s="7">
        <v>2380</v>
      </c>
      <c r="E12" s="10"/>
      <c r="F12" s="10">
        <f t="shared" ref="F12:F18" si="0">+E12*$D12</f>
        <v>0</v>
      </c>
    </row>
    <row r="13" spans="1:6" s="3" customFormat="1" ht="12" x14ac:dyDescent="0.2">
      <c r="A13" s="5"/>
      <c r="B13" s="26" t="s">
        <v>75</v>
      </c>
      <c r="C13" s="22"/>
      <c r="D13" s="7"/>
      <c r="E13" s="10"/>
      <c r="F13" s="10"/>
    </row>
    <row r="14" spans="1:6" s="3" customFormat="1" ht="12" x14ac:dyDescent="0.2">
      <c r="A14" s="5"/>
      <c r="B14" s="27" t="s">
        <v>76</v>
      </c>
      <c r="C14" s="22"/>
      <c r="D14" s="7"/>
      <c r="E14" s="10"/>
      <c r="F14" s="10"/>
    </row>
    <row r="15" spans="1:6" s="3" customFormat="1" ht="84" x14ac:dyDescent="0.2">
      <c r="A15" s="5" t="s">
        <v>23</v>
      </c>
      <c r="B15" s="19" t="s">
        <v>63</v>
      </c>
      <c r="C15" s="22" t="s">
        <v>7</v>
      </c>
      <c r="D15" s="7">
        <v>450</v>
      </c>
      <c r="E15" s="10"/>
      <c r="F15" s="10">
        <f t="shared" si="0"/>
        <v>0</v>
      </c>
    </row>
    <row r="16" spans="1:6" s="3" customFormat="1" ht="12" x14ac:dyDescent="0.2">
      <c r="A16" s="5"/>
      <c r="B16" s="26" t="s">
        <v>75</v>
      </c>
      <c r="C16" s="22"/>
      <c r="D16" s="7"/>
      <c r="E16" s="10"/>
      <c r="F16" s="10"/>
    </row>
    <row r="17" spans="1:6" s="3" customFormat="1" ht="12" x14ac:dyDescent="0.2">
      <c r="A17" s="5"/>
      <c r="B17" s="27" t="s">
        <v>76</v>
      </c>
      <c r="C17" s="22"/>
      <c r="D17" s="7"/>
      <c r="E17" s="10"/>
      <c r="F17" s="10"/>
    </row>
    <row r="18" spans="1:6" s="3" customFormat="1" ht="84" x14ac:dyDescent="0.2">
      <c r="A18" s="5" t="s">
        <v>24</v>
      </c>
      <c r="B18" s="19" t="s">
        <v>64</v>
      </c>
      <c r="C18" s="22" t="s">
        <v>7</v>
      </c>
      <c r="D18" s="7">
        <v>420</v>
      </c>
      <c r="E18" s="10"/>
      <c r="F18" s="10">
        <f t="shared" si="0"/>
        <v>0</v>
      </c>
    </row>
    <row r="19" spans="1:6" s="3" customFormat="1" ht="12" x14ac:dyDescent="0.2">
      <c r="A19" s="5"/>
      <c r="B19" s="26" t="s">
        <v>75</v>
      </c>
      <c r="C19" s="22"/>
      <c r="D19" s="7"/>
      <c r="E19" s="10"/>
      <c r="F19" s="10"/>
    </row>
    <row r="20" spans="1:6" s="3" customFormat="1" ht="12" x14ac:dyDescent="0.2">
      <c r="A20" s="5"/>
      <c r="B20" s="27" t="s">
        <v>76</v>
      </c>
      <c r="C20" s="22"/>
      <c r="D20" s="7"/>
      <c r="E20" s="10"/>
      <c r="F20" s="10"/>
    </row>
    <row r="21" spans="1:6" s="3" customFormat="1" ht="12" x14ac:dyDescent="0.2">
      <c r="A21" s="5"/>
      <c r="B21" s="19"/>
      <c r="D21" s="14"/>
      <c r="E21" s="23" t="s">
        <v>3</v>
      </c>
      <c r="F21" s="13">
        <f>SUM(F9:F18)</f>
        <v>0</v>
      </c>
    </row>
    <row r="22" spans="1:6" s="16" customFormat="1" ht="12" x14ac:dyDescent="0.2">
      <c r="A22" s="15" t="s">
        <v>9</v>
      </c>
      <c r="B22" s="68" t="s">
        <v>29</v>
      </c>
      <c r="C22" s="21"/>
      <c r="D22" s="17"/>
      <c r="E22" s="18"/>
      <c r="F22" s="18"/>
    </row>
    <row r="23" spans="1:6" s="3" customFormat="1" ht="48" x14ac:dyDescent="0.2">
      <c r="A23" s="5" t="s">
        <v>33</v>
      </c>
      <c r="B23" s="19" t="s">
        <v>59</v>
      </c>
      <c r="C23" s="22" t="s">
        <v>6</v>
      </c>
      <c r="D23" s="7">
        <v>2380</v>
      </c>
      <c r="E23" s="10"/>
      <c r="F23" s="10">
        <f t="shared" ref="F23:F26" si="1">+E23*$D23</f>
        <v>0</v>
      </c>
    </row>
    <row r="24" spans="1:6" s="3" customFormat="1" ht="12" x14ac:dyDescent="0.2">
      <c r="A24" s="5"/>
      <c r="B24" s="26" t="s">
        <v>75</v>
      </c>
      <c r="C24" s="22"/>
      <c r="D24" s="7"/>
      <c r="E24" s="10"/>
      <c r="F24" s="10"/>
    </row>
    <row r="25" spans="1:6" s="3" customFormat="1" ht="12" x14ac:dyDescent="0.2">
      <c r="A25" s="5"/>
      <c r="B25" s="27" t="s">
        <v>76</v>
      </c>
      <c r="C25" s="22"/>
      <c r="D25" s="7"/>
      <c r="E25" s="10"/>
      <c r="F25" s="10"/>
    </row>
    <row r="26" spans="1:6" s="3" customFormat="1" ht="137.25" customHeight="1" x14ac:dyDescent="0.2">
      <c r="A26" s="5" t="s">
        <v>32</v>
      </c>
      <c r="B26" s="96" t="s">
        <v>60</v>
      </c>
      <c r="C26" s="22" t="s">
        <v>6</v>
      </c>
      <c r="D26" s="7">
        <v>2380</v>
      </c>
      <c r="E26" s="10"/>
      <c r="F26" s="10">
        <f t="shared" si="1"/>
        <v>0</v>
      </c>
    </row>
    <row r="27" spans="1:6" s="3" customFormat="1" ht="12" x14ac:dyDescent="0.2">
      <c r="A27" s="5"/>
      <c r="B27" s="97"/>
      <c r="C27" s="22"/>
      <c r="D27" s="7"/>
      <c r="E27" s="10"/>
      <c r="F27" s="10"/>
    </row>
    <row r="28" spans="1:6" s="3" customFormat="1" ht="12" x14ac:dyDescent="0.2">
      <c r="A28" s="5"/>
      <c r="B28" s="26" t="s">
        <v>75</v>
      </c>
      <c r="C28" s="22"/>
      <c r="D28" s="7"/>
      <c r="E28" s="10"/>
      <c r="F28" s="10"/>
    </row>
    <row r="29" spans="1:6" s="3" customFormat="1" ht="12" x14ac:dyDescent="0.2">
      <c r="A29" s="5"/>
      <c r="B29" s="27" t="s">
        <v>76</v>
      </c>
      <c r="C29" s="22"/>
      <c r="D29" s="7"/>
      <c r="E29" s="10"/>
      <c r="F29" s="10"/>
    </row>
    <row r="30" spans="1:6" s="3" customFormat="1" ht="12" x14ac:dyDescent="0.2">
      <c r="A30" s="5"/>
      <c r="B30" s="19"/>
      <c r="D30" s="14"/>
      <c r="E30" s="23" t="s">
        <v>3</v>
      </c>
      <c r="F30" s="13">
        <f>SUM(F23:F26)</f>
        <v>0</v>
      </c>
    </row>
    <row r="31" spans="1:6" s="16" customFormat="1" ht="12" x14ac:dyDescent="0.2">
      <c r="A31" s="15"/>
      <c r="B31" s="68" t="s">
        <v>14</v>
      </c>
      <c r="C31" s="21"/>
      <c r="D31" s="17"/>
      <c r="E31" s="18"/>
      <c r="F31" s="18"/>
    </row>
    <row r="32" spans="1:6" s="16" customFormat="1" ht="72" x14ac:dyDescent="0.2">
      <c r="A32" s="5" t="s">
        <v>17</v>
      </c>
      <c r="B32" s="19" t="s">
        <v>58</v>
      </c>
      <c r="C32" s="22" t="s">
        <v>11</v>
      </c>
      <c r="D32" s="7">
        <v>712</v>
      </c>
      <c r="E32" s="10"/>
      <c r="F32" s="10">
        <f>+E32*$D32</f>
        <v>0</v>
      </c>
    </row>
    <row r="33" spans="1:6" s="16" customFormat="1" ht="12" x14ac:dyDescent="0.2">
      <c r="A33" s="5"/>
      <c r="B33" s="26" t="s">
        <v>75</v>
      </c>
      <c r="C33" s="22"/>
      <c r="D33" s="7"/>
      <c r="E33" s="10"/>
      <c r="F33" s="10"/>
    </row>
    <row r="34" spans="1:6" s="16" customFormat="1" ht="12" x14ac:dyDescent="0.2">
      <c r="A34" s="5"/>
      <c r="B34" s="27" t="s">
        <v>76</v>
      </c>
      <c r="C34" s="22"/>
      <c r="D34" s="7"/>
      <c r="E34" s="10"/>
      <c r="F34" s="10"/>
    </row>
    <row r="35" spans="1:6" s="3" customFormat="1" ht="84" x14ac:dyDescent="0.2">
      <c r="A35" s="5" t="s">
        <v>114</v>
      </c>
      <c r="B35" s="19" t="s">
        <v>115</v>
      </c>
      <c r="C35" s="22" t="s">
        <v>6</v>
      </c>
      <c r="D35" s="112">
        <v>610</v>
      </c>
      <c r="E35" s="10"/>
      <c r="F35" s="10">
        <f>+E35*$D35</f>
        <v>0</v>
      </c>
    </row>
    <row r="36" spans="1:6" s="3" customFormat="1" ht="12" x14ac:dyDescent="0.2">
      <c r="A36" s="5"/>
      <c r="B36" s="26" t="s">
        <v>75</v>
      </c>
      <c r="C36" s="22"/>
      <c r="D36" s="112"/>
      <c r="E36" s="10"/>
      <c r="F36" s="10"/>
    </row>
    <row r="37" spans="1:6" s="3" customFormat="1" ht="12" x14ac:dyDescent="0.2">
      <c r="A37" s="5"/>
      <c r="B37" s="27" t="s">
        <v>76</v>
      </c>
      <c r="C37" s="22"/>
      <c r="D37" s="112"/>
      <c r="E37" s="10"/>
      <c r="F37" s="10"/>
    </row>
    <row r="38" spans="1:6" s="3" customFormat="1" ht="36" x14ac:dyDescent="0.2">
      <c r="A38" s="5" t="s">
        <v>116</v>
      </c>
      <c r="B38" s="19" t="s">
        <v>117</v>
      </c>
      <c r="C38" s="22" t="s">
        <v>6</v>
      </c>
      <c r="D38" s="112">
        <v>100</v>
      </c>
      <c r="E38" s="10"/>
      <c r="F38" s="10">
        <f>+E38*$D38</f>
        <v>0</v>
      </c>
    </row>
    <row r="39" spans="1:6" s="3" customFormat="1" ht="12" x14ac:dyDescent="0.2">
      <c r="A39" s="5"/>
      <c r="B39" s="26" t="s">
        <v>75</v>
      </c>
      <c r="C39" s="22"/>
      <c r="D39" s="7"/>
      <c r="E39" s="10"/>
      <c r="F39" s="10"/>
    </row>
    <row r="40" spans="1:6" s="3" customFormat="1" ht="12" x14ac:dyDescent="0.2">
      <c r="A40" s="5"/>
      <c r="B40" s="27" t="s">
        <v>76</v>
      </c>
      <c r="C40" s="22"/>
      <c r="D40" s="7"/>
      <c r="E40" s="10"/>
      <c r="F40" s="10"/>
    </row>
    <row r="41" spans="1:6" s="3" customFormat="1" ht="12" x14ac:dyDescent="0.2">
      <c r="A41" s="5"/>
      <c r="B41" s="19"/>
      <c r="D41" s="14"/>
      <c r="E41" s="23" t="s">
        <v>3</v>
      </c>
      <c r="F41" s="13">
        <f>SUM(F32:F39)</f>
        <v>0</v>
      </c>
    </row>
    <row r="42" spans="1:6" s="16" customFormat="1" ht="12" x14ac:dyDescent="0.2">
      <c r="A42" s="15"/>
      <c r="B42" s="68" t="s">
        <v>13</v>
      </c>
      <c r="C42" s="21"/>
      <c r="D42" s="17"/>
      <c r="E42" s="18"/>
      <c r="F42" s="18"/>
    </row>
    <row r="43" spans="1:6" s="3" customFormat="1" ht="96" x14ac:dyDescent="0.2">
      <c r="A43" s="5" t="s">
        <v>18</v>
      </c>
      <c r="B43" s="19" t="s">
        <v>65</v>
      </c>
      <c r="C43" s="22" t="s">
        <v>12</v>
      </c>
      <c r="D43" s="7">
        <v>1</v>
      </c>
      <c r="E43" s="10"/>
      <c r="F43" s="10">
        <f t="shared" ref="F43:F58" si="2">+E43*$D43</f>
        <v>0</v>
      </c>
    </row>
    <row r="44" spans="1:6" s="3" customFormat="1" ht="12" x14ac:dyDescent="0.2">
      <c r="A44" s="5"/>
      <c r="B44" s="26" t="s">
        <v>75</v>
      </c>
      <c r="C44" s="22"/>
      <c r="D44" s="7"/>
      <c r="E44" s="10"/>
      <c r="F44" s="10"/>
    </row>
    <row r="45" spans="1:6" s="3" customFormat="1" ht="12" x14ac:dyDescent="0.2">
      <c r="A45" s="5"/>
      <c r="B45" s="27" t="s">
        <v>76</v>
      </c>
      <c r="C45" s="22"/>
      <c r="D45" s="7"/>
      <c r="E45" s="10"/>
      <c r="F45" s="10"/>
    </row>
    <row r="46" spans="1:6" s="3" customFormat="1" ht="96" x14ac:dyDescent="0.2">
      <c r="A46" s="5" t="s">
        <v>25</v>
      </c>
      <c r="B46" s="19" t="s">
        <v>66</v>
      </c>
      <c r="C46" s="22" t="s">
        <v>12</v>
      </c>
      <c r="D46" s="7">
        <v>2</v>
      </c>
      <c r="E46" s="10"/>
      <c r="F46" s="10">
        <f t="shared" si="2"/>
        <v>0</v>
      </c>
    </row>
    <row r="47" spans="1:6" s="3" customFormat="1" ht="12" x14ac:dyDescent="0.2">
      <c r="A47" s="5"/>
      <c r="B47" s="26" t="s">
        <v>75</v>
      </c>
      <c r="C47" s="22"/>
      <c r="D47" s="7"/>
      <c r="E47" s="10"/>
      <c r="F47" s="10"/>
    </row>
    <row r="48" spans="1:6" s="3" customFormat="1" ht="12" x14ac:dyDescent="0.2">
      <c r="A48" s="5"/>
      <c r="B48" s="27" t="s">
        <v>76</v>
      </c>
      <c r="C48" s="22"/>
      <c r="D48" s="7"/>
      <c r="E48" s="10"/>
      <c r="F48" s="10"/>
    </row>
    <row r="49" spans="1:6" s="3" customFormat="1" ht="36" x14ac:dyDescent="0.2">
      <c r="A49" s="5" t="s">
        <v>19</v>
      </c>
      <c r="B49" s="19" t="s">
        <v>57</v>
      </c>
      <c r="C49" s="22" t="s">
        <v>11</v>
      </c>
      <c r="D49" s="7">
        <v>20</v>
      </c>
      <c r="E49" s="10"/>
      <c r="F49" s="10">
        <f t="shared" si="2"/>
        <v>0</v>
      </c>
    </row>
    <row r="50" spans="1:6" s="3" customFormat="1" ht="12" x14ac:dyDescent="0.2">
      <c r="A50" s="5"/>
      <c r="B50" s="26" t="s">
        <v>75</v>
      </c>
      <c r="C50" s="22"/>
      <c r="D50" s="7"/>
      <c r="E50" s="10"/>
      <c r="F50" s="10"/>
    </row>
    <row r="51" spans="1:6" s="3" customFormat="1" ht="12" x14ac:dyDescent="0.2">
      <c r="A51" s="5"/>
      <c r="B51" s="27" t="s">
        <v>76</v>
      </c>
      <c r="C51" s="22"/>
      <c r="D51" s="7"/>
      <c r="E51" s="10"/>
      <c r="F51" s="10"/>
    </row>
    <row r="52" spans="1:6" s="3" customFormat="1" ht="60" x14ac:dyDescent="0.2">
      <c r="A52" s="5" t="s">
        <v>20</v>
      </c>
      <c r="B52" s="19" t="s">
        <v>67</v>
      </c>
      <c r="C52" s="22" t="s">
        <v>11</v>
      </c>
      <c r="D52" s="7">
        <v>700</v>
      </c>
      <c r="E52" s="10"/>
      <c r="F52" s="10">
        <f t="shared" si="2"/>
        <v>0</v>
      </c>
    </row>
    <row r="53" spans="1:6" s="3" customFormat="1" ht="12" x14ac:dyDescent="0.2">
      <c r="A53" s="5"/>
      <c r="B53" s="26" t="s">
        <v>75</v>
      </c>
      <c r="C53" s="22"/>
      <c r="D53" s="7"/>
      <c r="E53" s="10"/>
      <c r="F53" s="10"/>
    </row>
    <row r="54" spans="1:6" s="3" customFormat="1" ht="12" x14ac:dyDescent="0.2">
      <c r="A54" s="5"/>
      <c r="B54" s="27" t="s">
        <v>76</v>
      </c>
      <c r="C54" s="22"/>
      <c r="D54" s="7"/>
      <c r="E54" s="10"/>
      <c r="F54" s="10"/>
    </row>
    <row r="55" spans="1:6" s="3" customFormat="1" ht="96" x14ac:dyDescent="0.2">
      <c r="A55" s="5" t="s">
        <v>26</v>
      </c>
      <c r="B55" s="19" t="s">
        <v>68</v>
      </c>
      <c r="C55" s="22" t="s">
        <v>12</v>
      </c>
      <c r="D55" s="7">
        <v>2</v>
      </c>
      <c r="E55" s="10"/>
      <c r="F55" s="10">
        <f t="shared" si="2"/>
        <v>0</v>
      </c>
    </row>
    <row r="56" spans="1:6" s="3" customFormat="1" ht="12" x14ac:dyDescent="0.2">
      <c r="A56" s="5"/>
      <c r="B56" s="26" t="s">
        <v>75</v>
      </c>
      <c r="C56" s="22"/>
      <c r="D56" s="7"/>
      <c r="E56" s="10"/>
      <c r="F56" s="10"/>
    </row>
    <row r="57" spans="1:6" s="3" customFormat="1" ht="12" x14ac:dyDescent="0.2">
      <c r="A57" s="5"/>
      <c r="B57" s="27" t="s">
        <v>76</v>
      </c>
      <c r="C57" s="22"/>
      <c r="D57" s="7"/>
      <c r="E57" s="10"/>
      <c r="F57" s="10"/>
    </row>
    <row r="58" spans="1:6" s="3" customFormat="1" ht="96" x14ac:dyDescent="0.2">
      <c r="A58" s="5" t="s">
        <v>27</v>
      </c>
      <c r="B58" s="19" t="s">
        <v>69</v>
      </c>
      <c r="C58" s="22" t="s">
        <v>12</v>
      </c>
      <c r="D58" s="7">
        <v>2</v>
      </c>
      <c r="E58" s="10"/>
      <c r="F58" s="10">
        <f t="shared" si="2"/>
        <v>0</v>
      </c>
    </row>
    <row r="59" spans="1:6" s="3" customFormat="1" ht="12" x14ac:dyDescent="0.2">
      <c r="A59" s="5"/>
      <c r="B59" s="26" t="s">
        <v>75</v>
      </c>
      <c r="C59" s="22"/>
      <c r="D59" s="7"/>
      <c r="E59" s="10"/>
      <c r="F59" s="10"/>
    </row>
    <row r="60" spans="1:6" s="3" customFormat="1" ht="12" x14ac:dyDescent="0.2">
      <c r="A60" s="5"/>
      <c r="B60" s="27" t="s">
        <v>76</v>
      </c>
      <c r="C60" s="22"/>
      <c r="D60" s="7"/>
      <c r="E60" s="10"/>
      <c r="F60" s="10"/>
    </row>
    <row r="61" spans="1:6" s="3" customFormat="1" ht="12" x14ac:dyDescent="0.2">
      <c r="A61" s="5"/>
      <c r="B61" s="19"/>
      <c r="D61" s="14"/>
      <c r="E61" s="23" t="s">
        <v>3</v>
      </c>
      <c r="F61" s="13">
        <f>SUM(F43:F58)</f>
        <v>0</v>
      </c>
    </row>
    <row r="62" spans="1:6" s="16" customFormat="1" ht="12" x14ac:dyDescent="0.2">
      <c r="A62" s="15"/>
      <c r="B62" s="68" t="s">
        <v>10</v>
      </c>
      <c r="C62" s="21"/>
      <c r="D62" s="17"/>
      <c r="E62" s="18"/>
      <c r="F62" s="18"/>
    </row>
    <row r="63" spans="1:6" s="3" customFormat="1" ht="24" x14ac:dyDescent="0.2">
      <c r="A63" s="5" t="s">
        <v>28</v>
      </c>
      <c r="B63" s="19" t="s">
        <v>30</v>
      </c>
      <c r="C63" s="22" t="s">
        <v>6</v>
      </c>
      <c r="D63" s="7">
        <v>2380</v>
      </c>
      <c r="E63" s="10"/>
      <c r="F63" s="10">
        <f t="shared" ref="F63:F90" si="3">+E63*$D63</f>
        <v>0</v>
      </c>
    </row>
    <row r="64" spans="1:6" s="3" customFormat="1" ht="12" x14ac:dyDescent="0.2">
      <c r="A64" s="5"/>
      <c r="B64" s="26" t="s">
        <v>75</v>
      </c>
      <c r="C64" s="22"/>
      <c r="D64" s="7"/>
      <c r="E64" s="10"/>
      <c r="F64" s="10"/>
    </row>
    <row r="65" spans="1:6" s="3" customFormat="1" ht="12" x14ac:dyDescent="0.2">
      <c r="A65" s="5"/>
      <c r="B65" s="27" t="s">
        <v>76</v>
      </c>
      <c r="C65" s="22"/>
      <c r="D65" s="7"/>
      <c r="E65" s="10"/>
      <c r="F65" s="10"/>
    </row>
    <row r="66" spans="1:6" s="3" customFormat="1" ht="48" x14ac:dyDescent="0.2">
      <c r="A66" s="5" t="s">
        <v>21</v>
      </c>
      <c r="B66" s="19" t="s">
        <v>55</v>
      </c>
      <c r="C66" s="22" t="s">
        <v>12</v>
      </c>
      <c r="D66" s="7">
        <v>2</v>
      </c>
      <c r="E66" s="10"/>
      <c r="F66" s="10">
        <f t="shared" si="3"/>
        <v>0</v>
      </c>
    </row>
    <row r="67" spans="1:6" s="3" customFormat="1" ht="12" x14ac:dyDescent="0.2">
      <c r="A67" s="5"/>
      <c r="B67" s="26" t="s">
        <v>75</v>
      </c>
      <c r="C67" s="22"/>
      <c r="D67" s="7"/>
      <c r="E67" s="10"/>
      <c r="F67" s="10"/>
    </row>
    <row r="68" spans="1:6" s="3" customFormat="1" ht="12" x14ac:dyDescent="0.2">
      <c r="A68" s="5"/>
      <c r="B68" s="27" t="s">
        <v>76</v>
      </c>
      <c r="C68" s="22"/>
      <c r="D68" s="7"/>
      <c r="E68" s="10"/>
      <c r="F68" s="10"/>
    </row>
    <row r="69" spans="1:6" s="3" customFormat="1" ht="72" x14ac:dyDescent="0.2">
      <c r="A69" s="5" t="s">
        <v>22</v>
      </c>
      <c r="B69" s="19" t="s">
        <v>70</v>
      </c>
      <c r="C69" s="22" t="s">
        <v>12</v>
      </c>
      <c r="D69" s="7">
        <v>3</v>
      </c>
      <c r="E69" s="10"/>
      <c r="F69" s="10">
        <f t="shared" si="3"/>
        <v>0</v>
      </c>
    </row>
    <row r="70" spans="1:6" s="3" customFormat="1" ht="12" x14ac:dyDescent="0.2">
      <c r="A70" s="5"/>
      <c r="B70" s="26" t="s">
        <v>75</v>
      </c>
      <c r="C70" s="22"/>
      <c r="D70" s="7"/>
      <c r="E70" s="10"/>
      <c r="F70" s="10"/>
    </row>
    <row r="71" spans="1:6" s="3" customFormat="1" ht="12" x14ac:dyDescent="0.2">
      <c r="A71" s="5"/>
      <c r="B71" s="27" t="s">
        <v>76</v>
      </c>
      <c r="C71" s="22"/>
      <c r="D71" s="7"/>
      <c r="E71" s="10"/>
      <c r="F71" s="10"/>
    </row>
    <row r="72" spans="1:6" s="3" customFormat="1" ht="24" x14ac:dyDescent="0.2">
      <c r="A72" s="20">
        <v>12051</v>
      </c>
      <c r="B72" s="19" t="s">
        <v>37</v>
      </c>
      <c r="C72" s="22" t="s">
        <v>7</v>
      </c>
      <c r="D72" s="7">
        <v>167.5</v>
      </c>
      <c r="E72" s="10"/>
      <c r="F72" s="10">
        <f t="shared" si="3"/>
        <v>0</v>
      </c>
    </row>
    <row r="73" spans="1:6" s="3" customFormat="1" ht="12" x14ac:dyDescent="0.2">
      <c r="A73" s="20"/>
      <c r="B73" s="26" t="s">
        <v>75</v>
      </c>
      <c r="C73" s="22"/>
      <c r="D73" s="7"/>
      <c r="E73" s="10"/>
      <c r="F73" s="10"/>
    </row>
    <row r="74" spans="1:6" s="3" customFormat="1" ht="12" x14ac:dyDescent="0.2">
      <c r="A74" s="20"/>
      <c r="B74" s="27" t="s">
        <v>76</v>
      </c>
      <c r="C74" s="22"/>
      <c r="D74" s="7"/>
      <c r="E74" s="10"/>
      <c r="F74" s="10"/>
    </row>
    <row r="75" spans="1:6" s="3" customFormat="1" ht="48" x14ac:dyDescent="0.2">
      <c r="A75" s="5" t="s">
        <v>38</v>
      </c>
      <c r="B75" s="19" t="s">
        <v>71</v>
      </c>
      <c r="C75" s="22" t="s">
        <v>7</v>
      </c>
      <c r="D75" s="7">
        <v>66</v>
      </c>
      <c r="E75" s="10"/>
      <c r="F75" s="10">
        <f t="shared" si="3"/>
        <v>0</v>
      </c>
    </row>
    <row r="76" spans="1:6" s="3" customFormat="1" ht="12" x14ac:dyDescent="0.2">
      <c r="A76" s="5"/>
      <c r="B76" s="26" t="s">
        <v>75</v>
      </c>
      <c r="C76" s="22"/>
      <c r="D76" s="7"/>
      <c r="E76" s="10"/>
      <c r="F76" s="10"/>
    </row>
    <row r="77" spans="1:6" s="3" customFormat="1" ht="12" x14ac:dyDescent="0.2">
      <c r="A77" s="5"/>
      <c r="B77" s="27" t="s">
        <v>76</v>
      </c>
      <c r="C77" s="22"/>
      <c r="D77" s="7"/>
      <c r="E77" s="10"/>
      <c r="F77" s="10"/>
    </row>
    <row r="78" spans="1:6" s="3" customFormat="1" ht="60" x14ac:dyDescent="0.2">
      <c r="A78" s="5" t="s">
        <v>39</v>
      </c>
      <c r="B78" s="19" t="s">
        <v>72</v>
      </c>
      <c r="C78" s="22" t="s">
        <v>7</v>
      </c>
      <c r="D78" s="7">
        <v>66</v>
      </c>
      <c r="E78" s="10"/>
      <c r="F78" s="10">
        <f t="shared" si="3"/>
        <v>0</v>
      </c>
    </row>
    <row r="79" spans="1:6" s="3" customFormat="1" ht="12" x14ac:dyDescent="0.2">
      <c r="A79" s="5"/>
      <c r="B79" s="26" t="s">
        <v>75</v>
      </c>
      <c r="C79" s="22"/>
      <c r="D79" s="7"/>
      <c r="E79" s="10"/>
      <c r="F79" s="10"/>
    </row>
    <row r="80" spans="1:6" s="3" customFormat="1" ht="12" x14ac:dyDescent="0.2">
      <c r="A80" s="5"/>
      <c r="B80" s="27" t="s">
        <v>76</v>
      </c>
      <c r="C80" s="22"/>
      <c r="D80" s="7"/>
      <c r="E80" s="10"/>
      <c r="F80" s="10"/>
    </row>
    <row r="81" spans="1:6" s="3" customFormat="1" ht="48" x14ac:dyDescent="0.2">
      <c r="A81" s="5" t="s">
        <v>40</v>
      </c>
      <c r="B81" s="19" t="s">
        <v>44</v>
      </c>
      <c r="C81" s="22" t="s">
        <v>6</v>
      </c>
      <c r="D81" s="7">
        <v>30</v>
      </c>
      <c r="E81" s="10"/>
      <c r="F81" s="10">
        <f t="shared" si="3"/>
        <v>0</v>
      </c>
    </row>
    <row r="82" spans="1:6" s="3" customFormat="1" ht="12" x14ac:dyDescent="0.2">
      <c r="A82" s="5"/>
      <c r="B82" s="26" t="s">
        <v>75</v>
      </c>
      <c r="C82" s="22"/>
      <c r="D82" s="7"/>
      <c r="E82" s="10"/>
      <c r="F82" s="10"/>
    </row>
    <row r="83" spans="1:6" s="3" customFormat="1" ht="12" x14ac:dyDescent="0.2">
      <c r="A83" s="5"/>
      <c r="B83" s="27" t="s">
        <v>76</v>
      </c>
      <c r="C83" s="22"/>
      <c r="D83" s="7"/>
      <c r="E83" s="10"/>
      <c r="F83" s="10"/>
    </row>
    <row r="84" spans="1:6" s="3" customFormat="1" ht="60" x14ac:dyDescent="0.2">
      <c r="A84" s="5" t="s">
        <v>41</v>
      </c>
      <c r="B84" s="19" t="s">
        <v>73</v>
      </c>
      <c r="C84" s="22" t="s">
        <v>7</v>
      </c>
      <c r="D84" s="7">
        <v>29</v>
      </c>
      <c r="E84" s="10"/>
      <c r="F84" s="10">
        <f t="shared" si="3"/>
        <v>0</v>
      </c>
    </row>
    <row r="85" spans="1:6" s="3" customFormat="1" ht="12" x14ac:dyDescent="0.2">
      <c r="A85" s="5"/>
      <c r="B85" s="26" t="s">
        <v>75</v>
      </c>
      <c r="C85" s="22"/>
      <c r="D85" s="7"/>
      <c r="E85" s="10"/>
      <c r="F85" s="10"/>
    </row>
    <row r="86" spans="1:6" s="3" customFormat="1" ht="12" x14ac:dyDescent="0.2">
      <c r="A86" s="5"/>
      <c r="B86" s="27" t="s">
        <v>76</v>
      </c>
      <c r="C86" s="22"/>
      <c r="D86" s="7"/>
      <c r="E86" s="10"/>
      <c r="F86" s="10"/>
    </row>
    <row r="87" spans="1:6" s="3" customFormat="1" ht="60" x14ac:dyDescent="0.2">
      <c r="A87" s="5" t="s">
        <v>42</v>
      </c>
      <c r="B87" s="19" t="s">
        <v>74</v>
      </c>
      <c r="C87" s="22" t="s">
        <v>6</v>
      </c>
      <c r="D87" s="7">
        <v>24</v>
      </c>
      <c r="E87" s="10"/>
      <c r="F87" s="10">
        <f t="shared" si="3"/>
        <v>0</v>
      </c>
    </row>
    <row r="88" spans="1:6" s="3" customFormat="1" ht="12" x14ac:dyDescent="0.2">
      <c r="A88" s="5"/>
      <c r="B88" s="26" t="s">
        <v>75</v>
      </c>
      <c r="C88" s="22"/>
      <c r="D88" s="7"/>
      <c r="E88" s="10"/>
      <c r="F88" s="10"/>
    </row>
    <row r="89" spans="1:6" s="3" customFormat="1" ht="12" x14ac:dyDescent="0.2">
      <c r="A89" s="5"/>
      <c r="B89" s="27" t="s">
        <v>76</v>
      </c>
      <c r="C89" s="22"/>
      <c r="D89" s="7"/>
      <c r="E89" s="10"/>
      <c r="F89" s="10"/>
    </row>
    <row r="90" spans="1:6" s="3" customFormat="1" ht="48" x14ac:dyDescent="0.2">
      <c r="A90" s="5" t="s">
        <v>43</v>
      </c>
      <c r="B90" s="19" t="s">
        <v>56</v>
      </c>
      <c r="C90" s="22" t="s">
        <v>7</v>
      </c>
      <c r="D90" s="7">
        <v>12</v>
      </c>
      <c r="E90" s="10"/>
      <c r="F90" s="10">
        <f t="shared" si="3"/>
        <v>0</v>
      </c>
    </row>
    <row r="91" spans="1:6" s="3" customFormat="1" ht="12" x14ac:dyDescent="0.2">
      <c r="A91" s="5"/>
      <c r="B91" s="26" t="s">
        <v>75</v>
      </c>
      <c r="C91" s="22"/>
      <c r="D91" s="7"/>
      <c r="E91" s="10"/>
      <c r="F91" s="10"/>
    </row>
    <row r="92" spans="1:6" s="3" customFormat="1" ht="12" x14ac:dyDescent="0.2">
      <c r="A92" s="5"/>
      <c r="B92" s="27" t="s">
        <v>76</v>
      </c>
      <c r="C92" s="22"/>
      <c r="D92" s="7"/>
      <c r="E92" s="10"/>
      <c r="F92" s="10"/>
    </row>
    <row r="93" spans="1:6" s="3" customFormat="1" ht="12" x14ac:dyDescent="0.2">
      <c r="A93" s="5"/>
      <c r="B93" s="19"/>
      <c r="D93" s="14"/>
      <c r="E93" s="4" t="s">
        <v>3</v>
      </c>
      <c r="F93" s="13">
        <f>SUM(F63:F90)</f>
        <v>0</v>
      </c>
    </row>
    <row r="94" spans="1:6" s="3" customFormat="1" ht="12" x14ac:dyDescent="0.2">
      <c r="A94" s="5"/>
      <c r="B94" s="5"/>
      <c r="D94" s="7"/>
      <c r="F94" s="10"/>
    </row>
    <row r="95" spans="1:6" s="3" customFormat="1" ht="12" x14ac:dyDescent="0.2">
      <c r="A95" s="5"/>
      <c r="B95" s="5"/>
      <c r="D95" s="14"/>
      <c r="E95" s="13" t="s">
        <v>53</v>
      </c>
      <c r="F95" s="13">
        <f>F21+F30+F41+F61+F93</f>
        <v>0</v>
      </c>
    </row>
    <row r="96" spans="1:6" s="3" customFormat="1" ht="12" x14ac:dyDescent="0.2">
      <c r="D96" s="14"/>
      <c r="E96" s="13" t="s">
        <v>54</v>
      </c>
      <c r="F96" s="13">
        <f>+F95*0.16</f>
        <v>0</v>
      </c>
    </row>
    <row r="97" spans="2:6" s="3" customFormat="1" ht="12" x14ac:dyDescent="0.2">
      <c r="D97" s="14"/>
      <c r="E97" s="13" t="s">
        <v>4</v>
      </c>
      <c r="F97" s="13">
        <f>SUM(F95:F96)</f>
        <v>0</v>
      </c>
    </row>
    <row r="98" spans="2:6" s="24" customFormat="1" ht="12" x14ac:dyDescent="0.2">
      <c r="D98" s="25"/>
      <c r="E98" s="10"/>
      <c r="F98" s="10"/>
    </row>
    <row r="99" spans="2:6" s="24" customFormat="1" ht="12" x14ac:dyDescent="0.2">
      <c r="B99" s="89" t="s">
        <v>0</v>
      </c>
      <c r="D99" s="25"/>
      <c r="E99" s="10"/>
      <c r="F99" s="10"/>
    </row>
    <row r="100" spans="2:6" s="24" customFormat="1" ht="12" x14ac:dyDescent="0.2">
      <c r="B100" s="90"/>
      <c r="C100" s="91"/>
      <c r="D100" s="91"/>
      <c r="E100" s="91"/>
      <c r="F100" s="92"/>
    </row>
    <row r="101" spans="2:6" s="3" customFormat="1" ht="12" x14ac:dyDescent="0.2">
      <c r="B101" s="93"/>
      <c r="C101" s="94"/>
      <c r="D101" s="94"/>
      <c r="E101" s="94"/>
      <c r="F101" s="95"/>
    </row>
    <row r="102" spans="2:6" s="3" customFormat="1" ht="12" x14ac:dyDescent="0.2">
      <c r="D102" s="7"/>
      <c r="E102" s="10"/>
      <c r="F102" s="10"/>
    </row>
    <row r="103" spans="2:6" s="3" customFormat="1" ht="12" x14ac:dyDescent="0.2">
      <c r="D103" s="7"/>
      <c r="E103" s="10"/>
      <c r="F103" s="10"/>
    </row>
  </sheetData>
  <sheetProtection algorithmName="SHA-512" hashValue="njT9uKSLwFzXIhvdT3GRoZ9Lb3zT1ltnfwUaKkin8gUxwTZhekGhCyQJM/KnT9qh6emb+ImE+nONaJC4umIf2A==" saltValue="nn6thIexZZX5PS6mUApHKA==" spinCount="100000" sheet="1" formatCells="0" formatColumns="0"/>
  <mergeCells count="2">
    <mergeCell ref="B100:F101"/>
    <mergeCell ref="B26:B27"/>
  </mergeCells>
  <pageMargins left="0.62992125984251968" right="0.59055118110236227" top="0.23622047244094491" bottom="0.43307086614173229" header="0.11811023622047245" footer="0.11811023622047245"/>
  <pageSetup scale="90" fitToHeight="0" orientation="landscape" r:id="rId1"/>
  <headerFooter>
    <oddFooter>&amp;L&amp;"Arial,Negrita"&amp;9EMPRESA Y FIRMA:________________________________________________________________________________________________________________&amp;RPAG.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BE57C-8CE6-4F2D-B19A-E1EE0CBBC435}">
  <dimension ref="A1:F88"/>
  <sheetViews>
    <sheetView view="pageBreakPreview" topLeftCell="A31" zoomScale="115" zoomScaleNormal="100" zoomScaleSheetLayoutView="115" workbookViewId="0">
      <selection activeCell="E33" sqref="E33"/>
    </sheetView>
  </sheetViews>
  <sheetFormatPr baseColWidth="10" defaultColWidth="11.42578125" defaultRowHeight="12" x14ac:dyDescent="0.2"/>
  <cols>
    <col min="1" max="1" width="11" style="36" customWidth="1"/>
    <col min="2" max="2" width="74.42578125" style="36" customWidth="1"/>
    <col min="3" max="3" width="6.7109375" style="39" customWidth="1"/>
    <col min="4" max="4" width="10.42578125" style="40" bestFit="1" customWidth="1"/>
    <col min="5" max="5" width="13.5703125" style="41" customWidth="1"/>
    <col min="6" max="6" width="14.42578125" style="41" customWidth="1"/>
    <col min="7" max="8" width="13.85546875" style="36" bestFit="1" customWidth="1"/>
    <col min="9" max="16384" width="11.42578125" style="36"/>
  </cols>
  <sheetData>
    <row r="1" spans="1:6" ht="47.45" customHeight="1" x14ac:dyDescent="0.2">
      <c r="A1" s="33" t="s">
        <v>46</v>
      </c>
      <c r="B1" s="33"/>
      <c r="C1" s="33"/>
      <c r="D1" s="34"/>
      <c r="E1" s="35"/>
      <c r="F1" s="35"/>
    </row>
    <row r="2" spans="1:6" x14ac:dyDescent="0.2">
      <c r="A2" s="37"/>
      <c r="B2" s="38"/>
    </row>
    <row r="3" spans="1:6" x14ac:dyDescent="0.2">
      <c r="A3" s="42" t="s">
        <v>47</v>
      </c>
      <c r="B3" s="38" t="s">
        <v>130</v>
      </c>
    </row>
    <row r="4" spans="1:6" x14ac:dyDescent="0.2">
      <c r="A4" s="37" t="s">
        <v>34</v>
      </c>
      <c r="B4" s="38" t="s">
        <v>31</v>
      </c>
    </row>
    <row r="5" spans="1:6" x14ac:dyDescent="0.2">
      <c r="A5" s="37" t="s">
        <v>48</v>
      </c>
      <c r="B5" s="38" t="s">
        <v>78</v>
      </c>
      <c r="F5" s="43" t="s">
        <v>109</v>
      </c>
    </row>
    <row r="6" spans="1:6" x14ac:dyDescent="0.2">
      <c r="A6" s="37" t="s">
        <v>49</v>
      </c>
      <c r="B6" s="38" t="s">
        <v>79</v>
      </c>
    </row>
    <row r="7" spans="1:6" x14ac:dyDescent="0.2">
      <c r="A7" s="44" t="s">
        <v>5</v>
      </c>
      <c r="B7" s="44" t="s">
        <v>50</v>
      </c>
      <c r="C7" s="44" t="s">
        <v>51</v>
      </c>
      <c r="D7" s="45" t="s">
        <v>1</v>
      </c>
      <c r="E7" s="46" t="s">
        <v>52</v>
      </c>
      <c r="F7" s="46" t="s">
        <v>2</v>
      </c>
    </row>
    <row r="8" spans="1:6" x14ac:dyDescent="0.2">
      <c r="A8" s="47" t="s">
        <v>110</v>
      </c>
      <c r="B8" s="69" t="s">
        <v>111</v>
      </c>
      <c r="C8" s="48"/>
      <c r="D8" s="49"/>
      <c r="E8" s="50"/>
      <c r="F8" s="50"/>
    </row>
    <row r="9" spans="1:6" ht="72" x14ac:dyDescent="0.2">
      <c r="A9" s="51" t="s">
        <v>112</v>
      </c>
      <c r="B9" s="52" t="s">
        <v>113</v>
      </c>
      <c r="C9" s="39" t="s">
        <v>6</v>
      </c>
      <c r="D9" s="111">
        <v>35</v>
      </c>
      <c r="E9" s="53"/>
      <c r="F9" s="53">
        <f>+E9*$D9</f>
        <v>0</v>
      </c>
    </row>
    <row r="10" spans="1:6" x14ac:dyDescent="0.2">
      <c r="A10" s="51"/>
      <c r="B10" s="54" t="s">
        <v>75</v>
      </c>
      <c r="E10" s="53"/>
      <c r="F10" s="53"/>
    </row>
    <row r="11" spans="1:6" x14ac:dyDescent="0.2">
      <c r="A11" s="51"/>
      <c r="B11" s="55" t="s">
        <v>76</v>
      </c>
      <c r="E11" s="53"/>
      <c r="F11" s="53"/>
    </row>
    <row r="12" spans="1:6" x14ac:dyDescent="0.2">
      <c r="A12" s="51"/>
      <c r="B12" s="51"/>
      <c r="C12" s="57" t="s">
        <v>3</v>
      </c>
      <c r="E12" s="58"/>
      <c r="F12" s="59">
        <f>SUM(F9)</f>
        <v>0</v>
      </c>
    </row>
    <row r="13" spans="1:6" x14ac:dyDescent="0.2">
      <c r="A13" s="47"/>
      <c r="B13" s="69" t="s">
        <v>118</v>
      </c>
      <c r="C13" s="48"/>
      <c r="D13" s="49"/>
      <c r="E13" s="50"/>
      <c r="F13" s="50"/>
    </row>
    <row r="14" spans="1:6" ht="48" x14ac:dyDescent="0.2">
      <c r="A14" s="51" t="s">
        <v>38</v>
      </c>
      <c r="B14" s="52" t="s">
        <v>119</v>
      </c>
      <c r="C14" s="39" t="s">
        <v>7</v>
      </c>
      <c r="D14" s="111">
        <v>105</v>
      </c>
      <c r="E14" s="53"/>
      <c r="F14" s="53">
        <f>+E14*$D14</f>
        <v>0</v>
      </c>
    </row>
    <row r="15" spans="1:6" x14ac:dyDescent="0.2">
      <c r="A15" s="51"/>
      <c r="B15" s="54" t="s">
        <v>75</v>
      </c>
      <c r="D15" s="111"/>
      <c r="E15" s="53"/>
      <c r="F15" s="53"/>
    </row>
    <row r="16" spans="1:6" x14ac:dyDescent="0.2">
      <c r="A16" s="51"/>
      <c r="B16" s="55" t="s">
        <v>76</v>
      </c>
      <c r="D16" s="111"/>
      <c r="E16" s="53"/>
      <c r="F16" s="53"/>
    </row>
    <row r="17" spans="1:6" ht="60" x14ac:dyDescent="0.2">
      <c r="A17" s="51" t="s">
        <v>120</v>
      </c>
      <c r="B17" s="52" t="s">
        <v>121</v>
      </c>
      <c r="C17" s="39" t="s">
        <v>7</v>
      </c>
      <c r="D17" s="111">
        <v>60</v>
      </c>
      <c r="E17" s="53"/>
      <c r="F17" s="53">
        <f t="shared" ref="F17" si="0">+E17*$D17</f>
        <v>0</v>
      </c>
    </row>
    <row r="18" spans="1:6" x14ac:dyDescent="0.2">
      <c r="A18" s="51"/>
      <c r="B18" s="54" t="s">
        <v>75</v>
      </c>
      <c r="D18" s="111"/>
      <c r="E18" s="53"/>
      <c r="F18" s="53"/>
    </row>
    <row r="19" spans="1:6" x14ac:dyDescent="0.2">
      <c r="A19" s="51"/>
      <c r="B19" s="55" t="s">
        <v>76</v>
      </c>
      <c r="D19" s="111"/>
      <c r="E19" s="53"/>
      <c r="F19" s="53"/>
    </row>
    <row r="20" spans="1:6" ht="72" x14ac:dyDescent="0.2">
      <c r="A20" s="51" t="s">
        <v>84</v>
      </c>
      <c r="B20" s="52" t="s">
        <v>122</v>
      </c>
      <c r="C20" s="39" t="s">
        <v>7</v>
      </c>
      <c r="D20" s="111">
        <v>105</v>
      </c>
      <c r="E20" s="53"/>
      <c r="F20" s="53">
        <f t="shared" ref="F20" si="1">+E20*$D20</f>
        <v>0</v>
      </c>
    </row>
    <row r="21" spans="1:6" x14ac:dyDescent="0.2">
      <c r="A21" s="51"/>
      <c r="B21" s="54" t="s">
        <v>75</v>
      </c>
      <c r="D21" s="111"/>
      <c r="E21" s="53"/>
      <c r="F21" s="53"/>
    </row>
    <row r="22" spans="1:6" x14ac:dyDescent="0.2">
      <c r="A22" s="51"/>
      <c r="B22" s="55" t="s">
        <v>76</v>
      </c>
      <c r="D22" s="111"/>
      <c r="E22" s="53"/>
      <c r="F22" s="53"/>
    </row>
    <row r="23" spans="1:6" ht="72" x14ac:dyDescent="0.2">
      <c r="A23" s="51" t="s">
        <v>39</v>
      </c>
      <c r="B23" s="52" t="s">
        <v>123</v>
      </c>
      <c r="C23" s="39" t="s">
        <v>7</v>
      </c>
      <c r="D23" s="111">
        <v>165</v>
      </c>
      <c r="E23" s="53"/>
      <c r="F23" s="53">
        <f t="shared" ref="F23" si="2">+E23*$D23</f>
        <v>0</v>
      </c>
    </row>
    <row r="24" spans="1:6" x14ac:dyDescent="0.2">
      <c r="A24" s="51"/>
      <c r="B24" s="54" t="s">
        <v>75</v>
      </c>
      <c r="D24" s="111"/>
      <c r="E24" s="53"/>
      <c r="F24" s="53"/>
    </row>
    <row r="25" spans="1:6" x14ac:dyDescent="0.2">
      <c r="A25" s="51"/>
      <c r="B25" s="55" t="s">
        <v>76</v>
      </c>
      <c r="D25" s="111"/>
      <c r="E25" s="53"/>
      <c r="F25" s="53"/>
    </row>
    <row r="26" spans="1:6" ht="108" x14ac:dyDescent="0.2">
      <c r="A26" s="51" t="s">
        <v>124</v>
      </c>
      <c r="B26" s="52" t="s">
        <v>125</v>
      </c>
      <c r="C26" s="39" t="s">
        <v>11</v>
      </c>
      <c r="D26" s="111">
        <v>300</v>
      </c>
      <c r="E26" s="53"/>
      <c r="F26" s="53">
        <f t="shared" ref="F26" si="3">+E26*$D26</f>
        <v>0</v>
      </c>
    </row>
    <row r="27" spans="1:6" x14ac:dyDescent="0.2">
      <c r="A27" s="51"/>
      <c r="B27" s="54" t="s">
        <v>75</v>
      </c>
      <c r="D27" s="111"/>
      <c r="E27" s="53"/>
      <c r="F27" s="53"/>
    </row>
    <row r="28" spans="1:6" x14ac:dyDescent="0.2">
      <c r="A28" s="51"/>
      <c r="B28" s="55" t="s">
        <v>76</v>
      </c>
      <c r="D28" s="111"/>
      <c r="E28" s="53"/>
      <c r="F28" s="53"/>
    </row>
    <row r="29" spans="1:6" ht="214.5" customHeight="1" x14ac:dyDescent="0.2">
      <c r="A29" s="51" t="s">
        <v>126</v>
      </c>
      <c r="B29" s="104" t="s">
        <v>127</v>
      </c>
      <c r="C29" s="39" t="s">
        <v>12</v>
      </c>
      <c r="D29" s="111">
        <v>1</v>
      </c>
      <c r="E29" s="53"/>
      <c r="F29" s="53">
        <f t="shared" ref="F29" si="4">+E29*$D29</f>
        <v>0</v>
      </c>
    </row>
    <row r="30" spans="1:6" x14ac:dyDescent="0.2">
      <c r="A30" s="51"/>
      <c r="B30" s="105"/>
      <c r="D30" s="111"/>
      <c r="E30" s="53"/>
      <c r="F30" s="53"/>
    </row>
    <row r="31" spans="1:6" x14ac:dyDescent="0.2">
      <c r="A31" s="51"/>
      <c r="B31" s="54" t="s">
        <v>75</v>
      </c>
      <c r="D31" s="111"/>
      <c r="E31" s="53"/>
      <c r="F31" s="53"/>
    </row>
    <row r="32" spans="1:6" x14ac:dyDescent="0.2">
      <c r="A32" s="51"/>
      <c r="B32" s="55" t="s">
        <v>76</v>
      </c>
      <c r="D32" s="111"/>
      <c r="E32" s="53"/>
      <c r="F32" s="53"/>
    </row>
    <row r="33" spans="1:6" ht="188.25" customHeight="1" x14ac:dyDescent="0.2">
      <c r="A33" s="51" t="s">
        <v>128</v>
      </c>
      <c r="B33" s="104" t="s">
        <v>129</v>
      </c>
      <c r="C33" s="39" t="s">
        <v>12</v>
      </c>
      <c r="D33" s="111">
        <v>32</v>
      </c>
      <c r="E33" s="53"/>
      <c r="F33" s="53">
        <f t="shared" ref="F33" si="5">+E33*$D33</f>
        <v>0</v>
      </c>
    </row>
    <row r="34" spans="1:6" x14ac:dyDescent="0.2">
      <c r="A34" s="51"/>
      <c r="B34" s="105"/>
      <c r="D34" s="111"/>
      <c r="E34" s="53"/>
      <c r="F34" s="53"/>
    </row>
    <row r="35" spans="1:6" x14ac:dyDescent="0.2">
      <c r="A35" s="51"/>
      <c r="B35" s="54" t="s">
        <v>75</v>
      </c>
      <c r="D35" s="111"/>
      <c r="E35" s="53"/>
      <c r="F35" s="53"/>
    </row>
    <row r="36" spans="1:6" x14ac:dyDescent="0.2">
      <c r="A36" s="51"/>
      <c r="B36" s="55" t="s">
        <v>76</v>
      </c>
      <c r="D36" s="111"/>
      <c r="E36" s="53"/>
      <c r="F36" s="53"/>
    </row>
    <row r="37" spans="1:6" x14ac:dyDescent="0.2">
      <c r="A37" s="51"/>
      <c r="B37" s="52"/>
      <c r="C37" s="57" t="s">
        <v>3</v>
      </c>
      <c r="E37" s="58"/>
      <c r="F37" s="59">
        <f>SUM(F14:F36)</f>
        <v>0</v>
      </c>
    </row>
    <row r="38" spans="1:6" s="47" customFormat="1" x14ac:dyDescent="0.2">
      <c r="B38" s="69" t="s">
        <v>80</v>
      </c>
      <c r="C38" s="48"/>
      <c r="D38" s="49"/>
      <c r="E38" s="50"/>
      <c r="F38" s="50"/>
    </row>
    <row r="39" spans="1:6" ht="48" x14ac:dyDescent="0.2">
      <c r="A39" s="51" t="s">
        <v>38</v>
      </c>
      <c r="B39" s="52" t="s">
        <v>81</v>
      </c>
      <c r="C39" s="39" t="s">
        <v>7</v>
      </c>
      <c r="D39" s="40">
        <v>66</v>
      </c>
      <c r="E39" s="53"/>
      <c r="F39" s="53">
        <f>+E39*$D39</f>
        <v>0</v>
      </c>
    </row>
    <row r="40" spans="1:6" x14ac:dyDescent="0.2">
      <c r="A40" s="51"/>
      <c r="B40" s="54" t="s">
        <v>75</v>
      </c>
      <c r="E40" s="53"/>
      <c r="F40" s="53"/>
    </row>
    <row r="41" spans="1:6" x14ac:dyDescent="0.2">
      <c r="A41" s="51"/>
      <c r="B41" s="55" t="s">
        <v>76</v>
      </c>
      <c r="E41" s="53"/>
      <c r="F41" s="53"/>
    </row>
    <row r="42" spans="1:6" ht="60" x14ac:dyDescent="0.2">
      <c r="A42" s="51" t="s">
        <v>82</v>
      </c>
      <c r="B42" s="52" t="s">
        <v>83</v>
      </c>
      <c r="C42" s="39" t="s">
        <v>7</v>
      </c>
      <c r="D42" s="40">
        <v>19.8</v>
      </c>
      <c r="E42" s="53"/>
      <c r="F42" s="53">
        <f t="shared" ref="F42:F72" si="6">+E42*$D42</f>
        <v>0</v>
      </c>
    </row>
    <row r="43" spans="1:6" x14ac:dyDescent="0.2">
      <c r="A43" s="51"/>
      <c r="B43" s="54" t="s">
        <v>75</v>
      </c>
      <c r="E43" s="53"/>
      <c r="F43" s="53"/>
    </row>
    <row r="44" spans="1:6" x14ac:dyDescent="0.2">
      <c r="A44" s="51"/>
      <c r="B44" s="55" t="s">
        <v>76</v>
      </c>
      <c r="E44" s="53"/>
      <c r="F44" s="53"/>
    </row>
    <row r="45" spans="1:6" ht="84" x14ac:dyDescent="0.2">
      <c r="A45" s="51" t="s">
        <v>84</v>
      </c>
      <c r="B45" s="52" t="s">
        <v>85</v>
      </c>
      <c r="C45" s="39" t="s">
        <v>7</v>
      </c>
      <c r="D45" s="40">
        <v>52.8</v>
      </c>
      <c r="E45" s="53"/>
      <c r="F45" s="53">
        <f t="shared" si="6"/>
        <v>0</v>
      </c>
    </row>
    <row r="46" spans="1:6" x14ac:dyDescent="0.2">
      <c r="A46" s="51"/>
      <c r="B46" s="54" t="s">
        <v>75</v>
      </c>
      <c r="E46" s="53"/>
      <c r="F46" s="53"/>
    </row>
    <row r="47" spans="1:6" x14ac:dyDescent="0.2">
      <c r="A47" s="51"/>
      <c r="B47" s="55" t="s">
        <v>76</v>
      </c>
      <c r="E47" s="53"/>
      <c r="F47" s="53"/>
    </row>
    <row r="48" spans="1:6" ht="72" x14ac:dyDescent="0.2">
      <c r="A48" s="51" t="s">
        <v>39</v>
      </c>
      <c r="B48" s="52" t="s">
        <v>86</v>
      </c>
      <c r="C48" s="39" t="s">
        <v>7</v>
      </c>
      <c r="D48" s="40">
        <v>85.8</v>
      </c>
      <c r="E48" s="53"/>
      <c r="F48" s="53">
        <f t="shared" si="6"/>
        <v>0</v>
      </c>
    </row>
    <row r="49" spans="1:6" x14ac:dyDescent="0.2">
      <c r="A49" s="51"/>
      <c r="B49" s="54" t="s">
        <v>75</v>
      </c>
      <c r="E49" s="53"/>
      <c r="F49" s="53"/>
    </row>
    <row r="50" spans="1:6" x14ac:dyDescent="0.2">
      <c r="A50" s="51"/>
      <c r="B50" s="55" t="s">
        <v>76</v>
      </c>
      <c r="E50" s="53"/>
      <c r="F50" s="53"/>
    </row>
    <row r="51" spans="1:6" ht="144" x14ac:dyDescent="0.2">
      <c r="A51" s="51" t="s">
        <v>87</v>
      </c>
      <c r="B51" s="52" t="s">
        <v>88</v>
      </c>
      <c r="C51" s="39" t="s">
        <v>11</v>
      </c>
      <c r="D51" s="40">
        <v>100</v>
      </c>
      <c r="E51" s="53"/>
      <c r="F51" s="53">
        <f t="shared" si="6"/>
        <v>0</v>
      </c>
    </row>
    <row r="52" spans="1:6" x14ac:dyDescent="0.2">
      <c r="A52" s="51"/>
      <c r="B52" s="54" t="s">
        <v>75</v>
      </c>
      <c r="E52" s="53"/>
      <c r="F52" s="53"/>
    </row>
    <row r="53" spans="1:6" x14ac:dyDescent="0.2">
      <c r="A53" s="51"/>
      <c r="B53" s="55" t="s">
        <v>76</v>
      </c>
      <c r="E53" s="53"/>
      <c r="F53" s="53"/>
    </row>
    <row r="54" spans="1:6" ht="144" x14ac:dyDescent="0.2">
      <c r="A54" s="51" t="s">
        <v>89</v>
      </c>
      <c r="B54" s="52" t="s">
        <v>90</v>
      </c>
      <c r="C54" s="39" t="s">
        <v>11</v>
      </c>
      <c r="D54" s="40">
        <v>10</v>
      </c>
      <c r="E54" s="53"/>
      <c r="F54" s="53">
        <f t="shared" si="6"/>
        <v>0</v>
      </c>
    </row>
    <row r="55" spans="1:6" x14ac:dyDescent="0.2">
      <c r="A55" s="51"/>
      <c r="B55" s="54" t="s">
        <v>75</v>
      </c>
      <c r="E55" s="53"/>
      <c r="F55" s="53"/>
    </row>
    <row r="56" spans="1:6" x14ac:dyDescent="0.2">
      <c r="A56" s="51"/>
      <c r="B56" s="55" t="s">
        <v>76</v>
      </c>
      <c r="E56" s="53"/>
      <c r="F56" s="53"/>
    </row>
    <row r="57" spans="1:6" ht="252" x14ac:dyDescent="0.2">
      <c r="A57" s="51" t="s">
        <v>91</v>
      </c>
      <c r="B57" s="52" t="s">
        <v>92</v>
      </c>
      <c r="C57" s="39" t="s">
        <v>12</v>
      </c>
      <c r="D57" s="40">
        <v>5</v>
      </c>
      <c r="E57" s="53"/>
      <c r="F57" s="53">
        <f t="shared" si="6"/>
        <v>0</v>
      </c>
    </row>
    <row r="58" spans="1:6" x14ac:dyDescent="0.2">
      <c r="A58" s="51"/>
      <c r="B58" s="54" t="s">
        <v>75</v>
      </c>
      <c r="E58" s="53"/>
      <c r="F58" s="53"/>
    </row>
    <row r="59" spans="1:6" x14ac:dyDescent="0.2">
      <c r="A59" s="51"/>
      <c r="B59" s="55" t="s">
        <v>76</v>
      </c>
      <c r="E59" s="53"/>
      <c r="F59" s="53"/>
    </row>
    <row r="60" spans="1:6" ht="252" x14ac:dyDescent="0.2">
      <c r="A60" s="51" t="s">
        <v>93</v>
      </c>
      <c r="B60" s="56" t="s">
        <v>94</v>
      </c>
      <c r="C60" s="39" t="s">
        <v>12</v>
      </c>
      <c r="D60" s="40">
        <v>2</v>
      </c>
      <c r="E60" s="53"/>
      <c r="F60" s="53">
        <f t="shared" si="6"/>
        <v>0</v>
      </c>
    </row>
    <row r="61" spans="1:6" x14ac:dyDescent="0.2">
      <c r="A61" s="51"/>
      <c r="B61" s="54" t="s">
        <v>75</v>
      </c>
      <c r="E61" s="53"/>
      <c r="F61" s="53"/>
    </row>
    <row r="62" spans="1:6" x14ac:dyDescent="0.2">
      <c r="A62" s="51"/>
      <c r="B62" s="55" t="s">
        <v>76</v>
      </c>
      <c r="E62" s="53"/>
      <c r="F62" s="53"/>
    </row>
    <row r="63" spans="1:6" ht="240" x14ac:dyDescent="0.2">
      <c r="A63" s="51" t="s">
        <v>95</v>
      </c>
      <c r="B63" s="56" t="s">
        <v>96</v>
      </c>
      <c r="C63" s="39" t="s">
        <v>12</v>
      </c>
      <c r="D63" s="40">
        <v>1</v>
      </c>
      <c r="E63" s="53"/>
      <c r="F63" s="53">
        <f t="shared" si="6"/>
        <v>0</v>
      </c>
    </row>
    <row r="64" spans="1:6" x14ac:dyDescent="0.2">
      <c r="A64" s="51"/>
      <c r="B64" s="54" t="s">
        <v>75</v>
      </c>
      <c r="E64" s="53"/>
      <c r="F64" s="53"/>
    </row>
    <row r="65" spans="1:6" x14ac:dyDescent="0.2">
      <c r="A65" s="51"/>
      <c r="B65" s="55" t="s">
        <v>76</v>
      </c>
      <c r="E65" s="53"/>
      <c r="F65" s="53"/>
    </row>
    <row r="66" spans="1:6" ht="84" x14ac:dyDescent="0.2">
      <c r="A66" s="51" t="s">
        <v>97</v>
      </c>
      <c r="B66" s="52" t="s">
        <v>98</v>
      </c>
      <c r="C66" s="39" t="s">
        <v>12</v>
      </c>
      <c r="D66" s="40">
        <v>5</v>
      </c>
      <c r="E66" s="53"/>
      <c r="F66" s="53">
        <f t="shared" si="6"/>
        <v>0</v>
      </c>
    </row>
    <row r="67" spans="1:6" x14ac:dyDescent="0.2">
      <c r="A67" s="51"/>
      <c r="B67" s="54" t="s">
        <v>75</v>
      </c>
      <c r="E67" s="53"/>
      <c r="F67" s="53"/>
    </row>
    <row r="68" spans="1:6" x14ac:dyDescent="0.2">
      <c r="A68" s="51"/>
      <c r="B68" s="55" t="s">
        <v>76</v>
      </c>
      <c r="E68" s="53"/>
      <c r="F68" s="53"/>
    </row>
    <row r="69" spans="1:6" ht="72" x14ac:dyDescent="0.2">
      <c r="A69" s="51" t="s">
        <v>99</v>
      </c>
      <c r="B69" s="52" t="s">
        <v>100</v>
      </c>
      <c r="C69" s="39" t="s">
        <v>11</v>
      </c>
      <c r="D69" s="40">
        <v>6</v>
      </c>
      <c r="E69" s="53"/>
      <c r="F69" s="53">
        <f t="shared" si="6"/>
        <v>0</v>
      </c>
    </row>
    <row r="70" spans="1:6" x14ac:dyDescent="0.2">
      <c r="A70" s="51"/>
      <c r="B70" s="54" t="s">
        <v>75</v>
      </c>
      <c r="E70" s="53"/>
      <c r="F70" s="53"/>
    </row>
    <row r="71" spans="1:6" x14ac:dyDescent="0.2">
      <c r="A71" s="51"/>
      <c r="B71" s="55" t="s">
        <v>76</v>
      </c>
      <c r="E71" s="53"/>
      <c r="F71" s="53"/>
    </row>
    <row r="72" spans="1:6" ht="72" x14ac:dyDescent="0.2">
      <c r="A72" s="51" t="s">
        <v>43</v>
      </c>
      <c r="B72" s="52" t="s">
        <v>101</v>
      </c>
      <c r="C72" s="39" t="s">
        <v>7</v>
      </c>
      <c r="D72" s="40">
        <v>12</v>
      </c>
      <c r="E72" s="53"/>
      <c r="F72" s="53">
        <f t="shared" si="6"/>
        <v>0</v>
      </c>
    </row>
    <row r="73" spans="1:6" x14ac:dyDescent="0.2">
      <c r="A73" s="51"/>
      <c r="B73" s="54" t="s">
        <v>75</v>
      </c>
      <c r="E73" s="53"/>
      <c r="F73" s="53"/>
    </row>
    <row r="74" spans="1:6" x14ac:dyDescent="0.2">
      <c r="A74" s="51"/>
      <c r="B74" s="55" t="s">
        <v>76</v>
      </c>
      <c r="E74" s="53"/>
      <c r="F74" s="53"/>
    </row>
    <row r="75" spans="1:6" x14ac:dyDescent="0.2">
      <c r="A75" s="51"/>
      <c r="B75" s="52"/>
      <c r="C75" s="57" t="s">
        <v>3</v>
      </c>
      <c r="E75" s="58"/>
      <c r="F75" s="59">
        <f>SUM(F39:F72)</f>
        <v>0</v>
      </c>
    </row>
    <row r="76" spans="1:6" s="47" customFormat="1" x14ac:dyDescent="0.2">
      <c r="A76" s="60"/>
      <c r="B76" s="70" t="s">
        <v>10</v>
      </c>
      <c r="C76" s="48"/>
      <c r="D76" s="49"/>
      <c r="E76" s="61"/>
      <c r="F76" s="61"/>
    </row>
    <row r="77" spans="1:6" ht="60" x14ac:dyDescent="0.2">
      <c r="A77" s="51" t="s">
        <v>21</v>
      </c>
      <c r="B77" s="52" t="s">
        <v>102</v>
      </c>
      <c r="C77" s="39" t="s">
        <v>7</v>
      </c>
      <c r="D77" s="40">
        <v>2</v>
      </c>
      <c r="E77" s="53"/>
      <c r="F77" s="53">
        <f t="shared" ref="F77" si="7">+E77*$D77</f>
        <v>0</v>
      </c>
    </row>
    <row r="78" spans="1:6" ht="24" x14ac:dyDescent="0.2">
      <c r="A78" s="51"/>
      <c r="B78" s="54" t="s">
        <v>77</v>
      </c>
      <c r="E78" s="53"/>
      <c r="F78" s="53"/>
    </row>
    <row r="79" spans="1:6" x14ac:dyDescent="0.2">
      <c r="A79" s="51"/>
      <c r="B79" s="55" t="s">
        <v>76</v>
      </c>
      <c r="E79" s="53"/>
      <c r="F79" s="53"/>
    </row>
    <row r="80" spans="1:6" x14ac:dyDescent="0.2">
      <c r="A80" s="51"/>
      <c r="B80" s="51"/>
      <c r="C80" s="57" t="s">
        <v>3</v>
      </c>
      <c r="E80" s="58"/>
      <c r="F80" s="59">
        <f>SUM(F77)</f>
        <v>0</v>
      </c>
    </row>
    <row r="81" spans="1:6" x14ac:dyDescent="0.2">
      <c r="A81" s="51"/>
      <c r="B81" s="62"/>
      <c r="E81" s="53"/>
      <c r="F81" s="53"/>
    </row>
    <row r="82" spans="1:6" x14ac:dyDescent="0.2">
      <c r="A82" s="51"/>
      <c r="B82" s="62"/>
      <c r="C82" s="57" t="s">
        <v>53</v>
      </c>
      <c r="E82" s="58"/>
      <c r="F82" s="59">
        <f>F75+F80+F12+F37</f>
        <v>0</v>
      </c>
    </row>
    <row r="83" spans="1:6" x14ac:dyDescent="0.2">
      <c r="C83" s="57" t="s">
        <v>54</v>
      </c>
      <c r="E83" s="58"/>
      <c r="F83" s="59">
        <f>F82*0.16</f>
        <v>0</v>
      </c>
    </row>
    <row r="84" spans="1:6" x14ac:dyDescent="0.2">
      <c r="A84" s="58"/>
      <c r="B84" s="58"/>
      <c r="C84" s="63" t="s">
        <v>4</v>
      </c>
      <c r="D84" s="64"/>
      <c r="E84" s="58"/>
      <c r="F84" s="59">
        <f>SUM(F82:F83)</f>
        <v>0</v>
      </c>
    </row>
    <row r="85" spans="1:6" x14ac:dyDescent="0.2">
      <c r="A85" s="58"/>
      <c r="B85" s="58"/>
      <c r="C85" s="65"/>
      <c r="D85" s="64"/>
    </row>
    <row r="86" spans="1:6" x14ac:dyDescent="0.2">
      <c r="A86" s="58"/>
      <c r="B86" s="66" t="s">
        <v>0</v>
      </c>
      <c r="C86" s="65"/>
      <c r="D86" s="64"/>
    </row>
    <row r="87" spans="1:6" x14ac:dyDescent="0.2">
      <c r="B87" s="98"/>
      <c r="C87" s="99"/>
      <c r="D87" s="99"/>
      <c r="E87" s="99"/>
      <c r="F87" s="100"/>
    </row>
    <row r="88" spans="1:6" x14ac:dyDescent="0.2">
      <c r="B88" s="101"/>
      <c r="C88" s="102"/>
      <c r="D88" s="102"/>
      <c r="E88" s="102"/>
      <c r="F88" s="103"/>
    </row>
  </sheetData>
  <sheetProtection algorithmName="SHA-512" hashValue="lseTF96kMdE2y5YpW2Of5FMUA/dtV6JvZuGxfGZDrW9o70w7+eNo4X7Vnbh9Ov+Whn/MieZlQGxkUdwTuY/tHQ==" saltValue="4K31GvLHmvg4+0KQNJYlcA==" spinCount="100000" sheet="1" formatCells="0" formatColumns="0"/>
  <mergeCells count="3">
    <mergeCell ref="B87:F88"/>
    <mergeCell ref="B33:B34"/>
    <mergeCell ref="B29:B30"/>
  </mergeCells>
  <pageMargins left="0.62992125984251968" right="0.43307086614173229" top="0.31496062992125984" bottom="0.51181102362204722" header="0.15748031496062992" footer="0.15748031496062992"/>
  <pageSetup scale="90" orientation="landscape" r:id="rId1"/>
  <headerFooter>
    <oddFooter>&amp;L&amp;"-,Negrita"&amp;9EMPRESA Y FIRMA:____________________________________________________________________________________________________________&amp;RPAG.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3C588-BD2A-4153-8A0C-3EEC885DFEE6}">
  <dimension ref="A1:C28"/>
  <sheetViews>
    <sheetView tabSelected="1" workbookViewId="0">
      <selection activeCell="B22" sqref="B22"/>
    </sheetView>
  </sheetViews>
  <sheetFormatPr baseColWidth="10" defaultRowHeight="12.75" x14ac:dyDescent="0.2"/>
  <cols>
    <col min="1" max="1" width="14.28515625" style="73" customWidth="1"/>
    <col min="2" max="2" width="86.28515625" style="73" customWidth="1"/>
    <col min="3" max="3" width="23.7109375" style="73" customWidth="1"/>
    <col min="4" max="16384" width="11.42578125" style="73"/>
  </cols>
  <sheetData>
    <row r="1" spans="1:3" ht="55.5" customHeight="1" x14ac:dyDescent="0.2">
      <c r="A1" s="71" t="s">
        <v>46</v>
      </c>
      <c r="B1" s="71"/>
      <c r="C1" s="72"/>
    </row>
    <row r="2" spans="1:3" x14ac:dyDescent="0.2">
      <c r="A2" s="74"/>
      <c r="B2" s="75"/>
      <c r="C2" s="76"/>
    </row>
    <row r="3" spans="1:3" x14ac:dyDescent="0.2">
      <c r="A3" s="77" t="s">
        <v>47</v>
      </c>
      <c r="B3" s="4" t="s">
        <v>36</v>
      </c>
      <c r="C3" s="76"/>
    </row>
    <row r="4" spans="1:3" x14ac:dyDescent="0.2">
      <c r="A4" s="74" t="s">
        <v>34</v>
      </c>
      <c r="B4" s="75" t="s">
        <v>31</v>
      </c>
    </row>
    <row r="5" spans="1:3" x14ac:dyDescent="0.2">
      <c r="A5" s="74" t="s">
        <v>48</v>
      </c>
      <c r="B5" s="75" t="s">
        <v>78</v>
      </c>
    </row>
    <row r="6" spans="1:3" x14ac:dyDescent="0.2">
      <c r="A6" s="74" t="s">
        <v>49</v>
      </c>
      <c r="B6" s="75" t="s">
        <v>79</v>
      </c>
      <c r="C6" s="76"/>
    </row>
    <row r="7" spans="1:3" x14ac:dyDescent="0.2">
      <c r="A7" s="74"/>
      <c r="B7" s="75"/>
      <c r="C7" s="78" t="s">
        <v>109</v>
      </c>
    </row>
    <row r="8" spans="1:3" ht="21" x14ac:dyDescent="0.35">
      <c r="A8" s="106" t="s">
        <v>103</v>
      </c>
      <c r="B8" s="106"/>
      <c r="C8" s="106"/>
    </row>
    <row r="9" spans="1:3" x14ac:dyDescent="0.2">
      <c r="A9" s="74"/>
      <c r="B9" s="75"/>
      <c r="C9" s="76"/>
    </row>
    <row r="10" spans="1:3" x14ac:dyDescent="0.2">
      <c r="A10" s="79" t="s">
        <v>5</v>
      </c>
      <c r="B10" s="79" t="s">
        <v>50</v>
      </c>
      <c r="C10" s="80" t="s">
        <v>2</v>
      </c>
    </row>
    <row r="12" spans="1:3" ht="47.25" x14ac:dyDescent="0.2">
      <c r="A12" s="81"/>
      <c r="B12" s="82" t="s">
        <v>104</v>
      </c>
      <c r="C12" s="83">
        <f>+PAVIMENTOS!$F$95</f>
        <v>0</v>
      </c>
    </row>
    <row r="13" spans="1:3" ht="15" x14ac:dyDescent="0.2">
      <c r="B13" s="84"/>
      <c r="C13" s="84"/>
    </row>
    <row r="14" spans="1:3" ht="15" x14ac:dyDescent="0.2">
      <c r="B14" s="84"/>
      <c r="C14" s="84"/>
    </row>
    <row r="15" spans="1:3" ht="15" x14ac:dyDescent="0.2">
      <c r="B15" s="84"/>
      <c r="C15" s="84"/>
    </row>
    <row r="16" spans="1:3" ht="47.25" x14ac:dyDescent="0.2">
      <c r="A16" s="81"/>
      <c r="B16" s="82" t="s">
        <v>131</v>
      </c>
      <c r="C16" s="83">
        <f>+SERVICIOS!$F$82</f>
        <v>0</v>
      </c>
    </row>
    <row r="17" spans="2:3" ht="15" x14ac:dyDescent="0.2">
      <c r="B17" s="84"/>
      <c r="C17" s="84"/>
    </row>
    <row r="18" spans="2:3" ht="15" x14ac:dyDescent="0.2">
      <c r="B18" s="84"/>
      <c r="C18" s="84"/>
    </row>
    <row r="19" spans="2:3" ht="15.75" x14ac:dyDescent="0.25">
      <c r="B19" s="85" t="s">
        <v>105</v>
      </c>
      <c r="C19" s="86">
        <f>SUM(C12:C17)</f>
        <v>0</v>
      </c>
    </row>
    <row r="20" spans="2:3" ht="15.75" x14ac:dyDescent="0.25">
      <c r="B20" s="85" t="s">
        <v>106</v>
      </c>
      <c r="C20" s="88">
        <f>+ROUND(C19*0.16,2)</f>
        <v>0</v>
      </c>
    </row>
    <row r="21" spans="2:3" ht="15.75" x14ac:dyDescent="0.25">
      <c r="B21" s="85" t="s">
        <v>107</v>
      </c>
      <c r="C21" s="86">
        <f>+C19+C20</f>
        <v>0</v>
      </c>
    </row>
    <row r="22" spans="2:3" ht="15.75" x14ac:dyDescent="0.25">
      <c r="B22" s="84"/>
      <c r="C22" s="87"/>
    </row>
    <row r="23" spans="2:3" ht="15.75" x14ac:dyDescent="0.25">
      <c r="B23" s="87" t="s">
        <v>108</v>
      </c>
      <c r="C23" s="84"/>
    </row>
    <row r="24" spans="2:3" ht="15" customHeight="1" x14ac:dyDescent="0.2">
      <c r="B24" s="107"/>
      <c r="C24" s="108"/>
    </row>
    <row r="25" spans="2:3" ht="15" customHeight="1" x14ac:dyDescent="0.2">
      <c r="B25" s="109"/>
      <c r="C25" s="110"/>
    </row>
    <row r="26" spans="2:3" ht="15" x14ac:dyDescent="0.2">
      <c r="B26" s="84"/>
      <c r="C26" s="84"/>
    </row>
    <row r="27" spans="2:3" ht="15" x14ac:dyDescent="0.2">
      <c r="B27" s="84"/>
      <c r="C27" s="84"/>
    </row>
    <row r="28" spans="2:3" ht="15" x14ac:dyDescent="0.2">
      <c r="B28" s="84"/>
      <c r="C28" s="84"/>
    </row>
  </sheetData>
  <sheetProtection algorithmName="SHA-512" hashValue="MkbLaKYdjxQGYAQstJ+VzbizdCXDLccoeyY7r0O5wv4ke5WkS3MR4LtTvJF1SJL8wbTiYFduJAUGzczTyXbB7w==" saltValue="/YjSaZuJV5SOqCHobaPOig==" spinCount="100000" sheet="1" objects="1" scenarios="1" formatRows="0" deleteRows="0"/>
  <mergeCells count="2">
    <mergeCell ref="A8:C8"/>
    <mergeCell ref="B24:C25"/>
  </mergeCells>
  <pageMargins left="0.70866141732283472" right="0.70866141732283472" top="0.35433070866141736" bottom="0.74803149606299213" header="0.31496062992125984" footer="0.31496062992125984"/>
  <pageSetup orientation="landscape" r:id="rId1"/>
  <headerFooter>
    <oddFooter>&amp;L&amp;"Arial,Negrita"NOMBRE Y FIRMA DEL CONTRATISTA: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PAVIMENTOS</vt:lpstr>
      <vt:lpstr>SERVICIOS</vt:lpstr>
      <vt:lpstr>RESUMEN</vt:lpstr>
      <vt:lpstr>PAVIMENTOS!Área_de_impresión</vt:lpstr>
      <vt:lpstr>SERVICIOS!Área_de_impresión</vt:lpstr>
      <vt:lpstr>PAVIMENTOS!Títulos_a_imprimir</vt:lpstr>
      <vt:lpstr>SERVICIOS!Títulos_a_imprimir</vt:lpstr>
    </vt:vector>
  </TitlesOfParts>
  <Company>H. AYUNTAMIENTO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LICITACIONES-01</cp:lastModifiedBy>
  <cp:lastPrinted>2022-08-30T14:04:03Z</cp:lastPrinted>
  <dcterms:created xsi:type="dcterms:W3CDTF">2000-11-08T17:38:47Z</dcterms:created>
  <dcterms:modified xsi:type="dcterms:W3CDTF">2022-09-06T16:53:32Z</dcterms:modified>
</cp:coreProperties>
</file>